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Лист1" sheetId="1" r:id="rId1"/>
  </sheets>
  <definedNames>
    <definedName name="_xlnm._FilterDatabase" localSheetId="0" hidden="1">Лист1!$A$1:$H$1462</definedName>
  </definedNames>
  <calcPr calcId="145621"/>
</workbook>
</file>

<file path=xl/calcChain.xml><?xml version="1.0" encoding="utf-8"?>
<calcChain xmlns="http://schemas.openxmlformats.org/spreadsheetml/2006/main">
  <c r="H1442" i="1" l="1"/>
  <c r="H1427" i="1"/>
  <c r="F1412" i="1"/>
  <c r="F1406" i="1"/>
  <c r="F1372" i="1"/>
  <c r="F1350" i="1"/>
  <c r="F1349" i="1"/>
  <c r="F1348" i="1"/>
  <c r="H1339" i="1"/>
  <c r="H1338" i="1"/>
  <c r="F1335" i="1"/>
  <c r="F1313" i="1"/>
  <c r="F1311" i="1"/>
  <c r="F1309" i="1"/>
  <c r="F1259" i="1"/>
  <c r="F1252" i="1"/>
  <c r="F1225" i="1"/>
  <c r="F1224" i="1"/>
  <c r="F1223" i="1"/>
  <c r="F1222" i="1"/>
  <c r="F1221" i="1"/>
  <c r="F1220" i="1"/>
  <c r="F1219" i="1"/>
  <c r="F1218" i="1"/>
  <c r="F1217" i="1"/>
  <c r="F1216" i="1"/>
  <c r="F1215" i="1"/>
  <c r="F1212" i="1"/>
  <c r="H1199" i="1"/>
  <c r="H1192" i="1"/>
  <c r="F1192" i="1"/>
  <c r="H1163" i="1"/>
  <c r="H1156" i="1"/>
  <c r="H1144" i="1"/>
  <c r="H1128" i="1"/>
  <c r="F1118" i="1"/>
  <c r="F1116" i="1"/>
  <c r="H1111" i="1"/>
  <c r="F1111" i="1"/>
  <c r="F1107" i="1"/>
  <c r="F1086" i="1"/>
  <c r="H1083" i="1"/>
  <c r="F1083" i="1"/>
  <c r="F1081" i="1"/>
  <c r="H1079" i="1"/>
  <c r="F1079" i="1"/>
  <c r="H1073" i="1"/>
  <c r="H972" i="1"/>
  <c r="F932" i="1"/>
  <c r="F930" i="1"/>
  <c r="H927" i="1"/>
  <c r="H919" i="1"/>
  <c r="F919" i="1"/>
  <c r="H916" i="1"/>
  <c r="F904" i="1"/>
  <c r="F903" i="1"/>
  <c r="E818" i="1"/>
  <c r="F794" i="1"/>
  <c r="F792" i="1"/>
  <c r="F790" i="1"/>
  <c r="F788" i="1"/>
  <c r="F781" i="1"/>
  <c r="H767" i="1"/>
  <c r="F767" i="1"/>
  <c r="F760" i="1"/>
  <c r="H550" i="1"/>
  <c r="F542" i="1"/>
  <c r="H539" i="1"/>
  <c r="F537" i="1"/>
  <c r="H533" i="1"/>
  <c r="F522" i="1"/>
  <c r="H485" i="1"/>
  <c r="F477" i="1"/>
  <c r="F475" i="1"/>
  <c r="F468" i="1"/>
  <c r="F464" i="1"/>
  <c r="F462" i="1"/>
  <c r="F460" i="1"/>
  <c r="F458" i="1"/>
  <c r="H433" i="1"/>
  <c r="F386" i="1"/>
  <c r="F384" i="1"/>
  <c r="F382" i="1"/>
  <c r="F381" i="1"/>
  <c r="F380" i="1"/>
  <c r="F379" i="1"/>
  <c r="E360" i="1"/>
  <c r="H357" i="1"/>
  <c r="F353" i="1"/>
  <c r="H347" i="1"/>
  <c r="H344" i="1"/>
  <c r="F342" i="1"/>
  <c r="F321" i="1"/>
  <c r="F317" i="1"/>
  <c r="F316" i="1"/>
  <c r="F304" i="1"/>
  <c r="F291" i="1"/>
  <c r="H288" i="1"/>
  <c r="F288" i="1"/>
  <c r="H286" i="1"/>
  <c r="F286" i="1"/>
  <c r="F272" i="1"/>
  <c r="F265" i="1"/>
  <c r="F261" i="1"/>
  <c r="F258" i="1"/>
  <c r="H256" i="1"/>
  <c r="H253" i="1"/>
  <c r="H249" i="1"/>
  <c r="H245" i="1"/>
  <c r="H241" i="1"/>
  <c r="H239" i="1"/>
  <c r="H233" i="1"/>
  <c r="F230" i="1"/>
  <c r="H226" i="1"/>
  <c r="E198" i="1"/>
  <c r="H177" i="1"/>
  <c r="F177" i="1"/>
  <c r="H163" i="1"/>
  <c r="F163" i="1"/>
  <c r="H162" i="1"/>
  <c r="H154" i="1"/>
  <c r="F141" i="1"/>
  <c r="F135" i="1"/>
  <c r="F121" i="1"/>
  <c r="F108" i="1"/>
  <c r="H96" i="1"/>
  <c r="F69" i="1"/>
  <c r="F66" i="1"/>
  <c r="H62" i="1"/>
  <c r="H58" i="1"/>
  <c r="F19" i="1"/>
  <c r="F9" i="1"/>
  <c r="E2" i="1"/>
</calcChain>
</file>

<file path=xl/sharedStrings.xml><?xml version="1.0" encoding="utf-8"?>
<sst xmlns="http://schemas.openxmlformats.org/spreadsheetml/2006/main" count="5274" uniqueCount="3760">
  <si>
    <t>КОД РЕГИОНА</t>
  </si>
  <si>
    <t>НОМЕР ПЛОЩАДКИ</t>
  </si>
  <si>
    <t>НАИМЕНОВАНИЕ ОРГАНИЗАЦИИ</t>
  </si>
  <si>
    <t>ФИО ответственного лица</t>
  </si>
  <si>
    <t>ТЕЛЕФОН</t>
  </si>
  <si>
    <t>E-mail</t>
  </si>
  <si>
    <t>АДРЕС</t>
  </si>
  <si>
    <t>ССЫЛКА</t>
  </si>
  <si>
    <t>22</t>
  </si>
  <si>
    <t>01</t>
  </si>
  <si>
    <t>Федеральное государственное бюджетное образовательное учреждение высшего образования «Алтайский государственный университет»</t>
  </si>
  <si>
    <t>Быков Николай Иванович</t>
  </si>
  <si>
    <t>geoasu@mail.ru</t>
  </si>
  <si>
    <t>г. Барнаул,</t>
  </si>
  <si>
    <t>ул. Ленина, 61,</t>
  </si>
  <si>
    <t>географический</t>
  </si>
  <si>
    <t>факультет</t>
  </si>
  <si>
    <t>02</t>
  </si>
  <si>
    <t>Краевое государственное бюджетное образовательное учреждение дополнительного профессионального образования Алтайский институт повышения качества работников образования</t>
  </si>
  <si>
    <t>Горбатова Ольга Николаевна</t>
  </si>
  <si>
    <t>8(913)2737750</t>
  </si>
  <si>
    <t>gorbatova-on@rambler.ru</t>
  </si>
  <si>
    <t>г. Барнаул</t>
  </si>
  <si>
    <t>Социалистический проспект,, 60</t>
  </si>
  <si>
    <t>03</t>
  </si>
  <si>
    <t>Муниципальное образовательное учреждение  Алтайская средняя общеобразовательная школа №5</t>
  </si>
  <si>
    <t>Кудинова Ирина Николаевна</t>
  </si>
  <si>
    <t>irina-kudinovakin@mail.ru</t>
  </si>
  <si>
    <t>659650, Алтайский край, Алтайский район, с. Алтайское ул. Советская, 120</t>
  </si>
  <si>
    <t>04</t>
  </si>
  <si>
    <t>Центральная городская библиотека муниципальное бюджетное учреждение культуры «Библиотечная информационная система» г. Рубцовска</t>
  </si>
  <si>
    <t>Заремская Любовь Викторовна</t>
  </si>
  <si>
    <t>тел. (385 57) 47626,  +7 923 161 0595</t>
  </si>
  <si>
    <t>г. Рубцовск, пр. Ленина, д. 137 а,б</t>
  </si>
  <si>
    <t>05</t>
  </si>
  <si>
    <t>Муниципальное казенное образовательное учреждение "Светлоозёрская средняя общеобразовательная школа" Бийского района Алтайского края</t>
  </si>
  <si>
    <t>Гаргац Юрий Валерьевич</t>
  </si>
  <si>
    <t>8 (3854)- 77- 91- 16</t>
  </si>
  <si>
    <t>garghats@mail.ru</t>
  </si>
  <si>
    <t>Алтайский край, Бийский район, с. Светлоозерское ул.Центральная 28</t>
  </si>
  <si>
    <t>Ирина Владимировна Архипова</t>
  </si>
  <si>
    <t>rgo.alt_22@inbox.ru</t>
  </si>
  <si>
    <t>28</t>
  </si>
  <si>
    <t>Благовещенский государственный педагогический университет</t>
  </si>
  <si>
    <t>Козак Василий Григорьевич</t>
  </si>
  <si>
    <t>телефон: +79143836298,</t>
  </si>
  <si>
    <t>geolkabegf@mail.ru</t>
  </si>
  <si>
    <t>г.Благовещенск,</t>
  </si>
  <si>
    <t>ул. Ленина 104</t>
  </si>
  <si>
    <t>Муниципальное общеобразовательное автономное учреждение средняя общеобразовательная школа № 1 города Свободного</t>
  </si>
  <si>
    <t>Кулинич Светлана Викторовна</t>
  </si>
  <si>
    <t>svetlana-na14@mail.ru</t>
  </si>
  <si>
    <t>ул. Кручинина 6</t>
  </si>
  <si>
    <t>http://svob-school-one.ucoz.ru</t>
  </si>
  <si>
    <t>8-914-394-06-02</t>
  </si>
  <si>
    <t>Муниципальное бюджетне  общеобразовательное учреждение средняя общеобразовательная школа №1 г. Сковородино</t>
  </si>
  <si>
    <t>Забродина Ольга Васильевна</t>
  </si>
  <si>
    <t>8924-144-37-07</t>
  </si>
  <si>
    <t>zabrodina_1977@bk.ru</t>
  </si>
  <si>
    <t>СКОВОРОДИНО, ул. ВАСИЛЕВСКОГО, д. 20</t>
  </si>
  <si>
    <t>Администрация Архаринского района Амурской области</t>
  </si>
  <si>
    <t>Вершинина Наталья Васильевна</t>
  </si>
  <si>
    <t xml:space="preserve">8(914)605-03-61  </t>
  </si>
  <si>
    <t>ул. Калинина, д.12</t>
  </si>
  <si>
    <t>https:// http://www.khingan.ru/view_news.php?id=148</t>
  </si>
  <si>
    <t>Муниципальное бюджетное общеобразовательное учреждение Алгачинская средняя общеобразовательная школа</t>
  </si>
  <si>
    <t>Якимова Нина Ивановна</t>
  </si>
  <si>
    <t>yakimova.nina2012@yandex.ru</t>
  </si>
  <si>
    <t>С. Алгач, ул. Центральная, дом 9, Зейского района, Амурской области</t>
  </si>
  <si>
    <t>06</t>
  </si>
  <si>
    <t>Муниципальное общеобразовательное  автономное учреждение Черновская средняя общеобразовательная школа им. Н. М. Распоповой</t>
  </si>
  <si>
    <t>Гребнева татьяна Викторовна</t>
  </si>
  <si>
    <t>8-914-568-70-58</t>
  </si>
  <si>
    <t xml:space="preserve">grenmewa.tatjana2016@yandex.ru </t>
  </si>
  <si>
    <t>676432
Амурская область
Свободненский район
с. Черновка
ул. Пролетарская, 36</t>
  </si>
  <si>
    <t>29</t>
  </si>
  <si>
    <t>Северный (Арктический) федеральный университет им. М.В. Ломоносова</t>
  </si>
  <si>
    <t>Зайков Константин Сергеевич</t>
  </si>
  <si>
    <t>8-953-266-05-86;</t>
  </si>
  <si>
    <t>k.zaikov@narfu.ru</t>
  </si>
  <si>
    <t>163002, г. Архангельск, набережная Северной Двины, 17</t>
  </si>
  <si>
    <t>http://www.narfu.ru/life/news/events/?ELEMENT_ID=275324
http://www.narfu.ru/life/news/classifieds/?ELEMENT_ID=275322</t>
  </si>
  <si>
    <t>Дом молодежи Архангельской области</t>
  </si>
  <si>
    <t>Иляхунова Елена Ивановна</t>
  </si>
  <si>
    <t>8-902-504-55-95</t>
  </si>
  <si>
    <t>novapogoda@yandex.ru</t>
  </si>
  <si>
    <t>163001, РФ, Архангельск, пр. Ломоносова, 269/ул. Ф. Шубина, 9</t>
  </si>
  <si>
    <t>Муниципальное общеобразовательное бюджетное учреждение "Средняя общеобразовательная школа №2"</t>
  </si>
  <si>
    <t>Крянина Ирина Владимировна</t>
  </si>
  <si>
    <t>ikryanina@mail.ru</t>
  </si>
  <si>
    <t>676282 Амурская область, г. Тында, ул. Спортивная 20А</t>
  </si>
  <si>
    <t>http://tynda2.ucoz.ru/index/vtoroj_vserossijskij_geograficheskij_diktant/0-196</t>
  </si>
  <si>
    <t>Муниципальное общеобразовательное бюджетное учреждение "Средняя школа № 4 г.Вельска" Архангельской области</t>
  </si>
  <si>
    <t>Шубина Елена Николаевна</t>
  </si>
  <si>
    <t>8-921-49-66-722</t>
  </si>
  <si>
    <t>t.Schubina@yandex.ru</t>
  </si>
  <si>
    <t>165150 ул.Дзержинского 82, г.Вельск Архангельской обл.</t>
  </si>
  <si>
    <t>School4velsk2@yandex.ru</t>
  </si>
  <si>
    <t>Ферина Нина Леонидовна - директор школы)</t>
  </si>
  <si>
    <t>8-964-300-11-46</t>
  </si>
  <si>
    <t>ГАУ Архангельской области «Молодежный центр»</t>
  </si>
  <si>
    <t>Рябова Дарья Алексеевна</t>
  </si>
  <si>
    <t>8 900 911 19 93</t>
  </si>
  <si>
    <t>darya.r@dommol29.ru</t>
  </si>
  <si>
    <t>проспект Ломоносова, 269/  ул. Шубина, д. 9</t>
  </si>
  <si>
    <t>https://vk.com/dommol29?w=wall-3699721_9130</t>
  </si>
  <si>
    <t>Муниципальное образовательное учреждение "Новодвинская гимназия"</t>
  </si>
  <si>
    <t>Бобрецова Елена Ивановна</t>
  </si>
  <si>
    <t>bobretsovaelena@yandex.ru</t>
  </si>
  <si>
    <t>164900 г. Новодвинск Архангельской области, ул Мельникова, 14</t>
  </si>
  <si>
    <t>07</t>
  </si>
  <si>
    <t>Муниципальное бюджетное общеобразовательное учреждение "Средняя школа №3 г. Вельска"</t>
  </si>
  <si>
    <t>Самухина Любовь Николаевна</t>
  </si>
  <si>
    <t>8 909 552 84 06</t>
  </si>
  <si>
    <t>saluni2010@yandex.ru</t>
  </si>
  <si>
    <t>156 150 Архангельская область, г. Вельск ул. Дзержинского, д.25</t>
  </si>
  <si>
    <t>30</t>
  </si>
  <si>
    <t>Федеральное государственное бюджетное образовательное учреждение высшего образования  «Астраханский государственный технический университет»</t>
  </si>
  <si>
    <t>Бедняков Дмитрий Андреевич – начальник учебно-организационного управления, д.б.н., профессор</t>
  </si>
  <si>
    <t>Тел.: +79093753095</t>
  </si>
  <si>
    <t>bednyakovda@gmail.com</t>
  </si>
  <si>
    <t>414056, г. Астрахань, ул. Татищева, 16</t>
  </si>
  <si>
    <t>e-mail:</t>
  </si>
  <si>
    <t>Федеральное государственное бюджетное образовательное учреждение высшего образования  «Астраханский государственный университет»</t>
  </si>
  <si>
    <t>Бармин Александр Николаевич - декан геолого-географического факультета; заведующий кафедрой экологии, природопользования, землеустройства и БЖД.</t>
  </si>
  <si>
    <t>Тел.: +79086184196 (м.т.),</t>
  </si>
  <si>
    <t>abarmin60@mail.ru</t>
  </si>
  <si>
    <t>414056, Россия, г. Астрахань, пл. Шаумяна, д.1.</t>
  </si>
  <si>
    <t>http://asu.edu.ru/</t>
  </si>
  <si>
    <t>7(8512)52-49-92 (р.т.),</t>
  </si>
  <si>
    <t>bask_speleo@mail.ru</t>
  </si>
  <si>
    <t>МБОУ «Карагалинская СОШ»</t>
  </si>
  <si>
    <t>Абдрахманова Ралина Растямовна
Учитель географии</t>
  </si>
  <si>
    <t>abdrakhmanova.75@list.ru</t>
  </si>
  <si>
    <t>Астраханская область
Приволжский район
Село карагали
Улица Пионерская 48</t>
  </si>
  <si>
    <t>31</t>
  </si>
  <si>
    <t>Федеральное государственное автономное образовательное учреждение высшего образования "Белгородский государственный национальный исследовательский университет"</t>
  </si>
  <si>
    <t>8(4722)30-11-73; +7904-5301670</t>
  </si>
  <si>
    <t>Россия,</t>
  </si>
  <si>
    <t>Дроздова Екатерина Артуровна - доцент каф. географии, геоэкологии и безопасности жизнедеятельности НИУ "БелГУ"</t>
  </si>
  <si>
    <t>308015, г. Белгород, ул. Победы, 85</t>
  </si>
  <si>
    <t>32</t>
  </si>
  <si>
    <t>Федеральное государственное бюджетное образовательное учреждение высшего профессионального образования «Брянский государственный университет им. Академика И.Г. Петровского»</t>
  </si>
  <si>
    <t>Борисов Евгений Владимирович</t>
  </si>
  <si>
    <t>8 905 174 79 76,  8 960 562 33 33</t>
  </si>
  <si>
    <t>kapital32@yandex.ru</t>
  </si>
  <si>
    <t>241036, г.Брянск, ул. Бежицкая, д. 14</t>
  </si>
  <si>
    <t>Зайцева Елена Владимировна</t>
  </si>
  <si>
    <t>8 910 331 40 23</t>
  </si>
  <si>
    <t>z_ev11@mail.ru</t>
  </si>
  <si>
    <t>Муниципальное общеобразовательное бюджетное учреждение «Брянский городской лицей №1 имени А.С.Пушкина»</t>
  </si>
  <si>
    <t>Кузовкова Светлана Юрьевна</t>
  </si>
  <si>
    <t>4832 72 21 28</t>
  </si>
  <si>
    <t>lycl@mail.ru</t>
  </si>
  <si>
    <t>г. Брянск, проспект Ленина, д. 35</t>
  </si>
  <si>
    <t>ГБПОУ "Брянский профессионально-педагогический колледж"</t>
  </si>
  <si>
    <t>Яковлева Светлана Степановна</t>
  </si>
  <si>
    <t>Брянск, ул. Почтовая, 4</t>
  </si>
  <si>
    <t xml:space="preserve">МБОУ «Домашовская СОШ» Брянской области Брянского района </t>
  </si>
  <si>
    <t>Корягина Наталья Павловна</t>
  </si>
  <si>
    <t>(4832)97-81-61
8-910-231-66-78</t>
  </si>
  <si>
    <t>domashovo@yandex.ru</t>
  </si>
  <si>
    <t>241514,
Брянская область, Брянский район, с.Домашово, ул. Майская 18</t>
  </si>
  <si>
    <t>brr.dms.sch.b-edu.ru</t>
  </si>
  <si>
    <t>33</t>
  </si>
  <si>
    <t>Педагогический институт “Владимирский государственный  университет имени А.Г. и Н.Г. Столетовых”</t>
  </si>
  <si>
    <t>Карлович И.А.</t>
  </si>
  <si>
    <t>ia-karlovich@yandex.ru</t>
  </si>
  <si>
    <t>г. Владимир, пр.Строителей, 11</t>
  </si>
  <si>
    <t>МБОУ  "Бутылицкая СОШ"</t>
  </si>
  <si>
    <t>Минеева Вера Витальевна</t>
  </si>
  <si>
    <t>8(930)836 19 60</t>
  </si>
  <si>
    <t>mineeva.vera2013@yandex.ru</t>
  </si>
  <si>
    <t>Владимирская область
     Меленковский район
     с. Бутылицы
     ул. Садовая дом 2 А</t>
  </si>
  <si>
    <t>34</t>
  </si>
  <si>
    <t>Федеральное государственное бюджетное образовательное учреждение высшего образования «Волгоградский государственный социально-педагогический университет»</t>
  </si>
  <si>
    <t>Ступникова Антонина Дмитриевна</t>
  </si>
  <si>
    <t>8-902-655-17-13</t>
  </si>
  <si>
    <t>stupnikovaa@mail.ru</t>
  </si>
  <si>
    <t>400066, г. Волгоград, пр. им. В.И. Ленина, д.27</t>
  </si>
  <si>
    <t>Федеральное государственное автономное образовательное учреждение высшего образования  «Волгоградский государственный университет»</t>
  </si>
  <si>
    <t>Солодовников Денис Анатольевич</t>
  </si>
  <si>
    <t>8-904-774-02-19</t>
  </si>
  <si>
    <t>densolodovnikov@mail.ru</t>
  </si>
  <si>
    <t>Волгоград, пр-т Университетский, 100, ауд. 2-18 В</t>
  </si>
  <si>
    <t>Волжский гуманитарный институт (филиал) Федеральное государственное бюджетное образовательное учреждение высшего образования «Волгоградский государственный университет»</t>
  </si>
  <si>
    <t>Кочеткова Анна Игоревна</t>
  </si>
  <si>
    <t>8-906-402-47-94</t>
  </si>
  <si>
    <t>Волгоградская обл. ул. 40 лет Победы, 11</t>
  </si>
  <si>
    <t>Муниципальное казенное общеобразовательное учреждение «Чернореченская средняя школа»</t>
  </si>
  <si>
    <t>Деточенко Лилия Валерьяновна</t>
  </si>
  <si>
    <t>8 917 33 22 006</t>
  </si>
  <si>
    <t>aikochetkova@mail.ru</t>
  </si>
  <si>
    <t>Киквидзенский район</t>
  </si>
  <si>
    <t>Х. Чернолагутинский</t>
  </si>
  <si>
    <t>Ул. Центральная, 29</t>
  </si>
  <si>
    <t>Комаров Евгений Викторович</t>
  </si>
  <si>
    <t>prots38@yandex.ru</t>
  </si>
  <si>
    <t>Муниципальное казенное образовательное учреждение Атамановская средняя школа</t>
  </si>
  <si>
    <t>Бочарова Лидия Ивановна</t>
  </si>
  <si>
    <t>8 904 421 04 83</t>
  </si>
  <si>
    <t>LLIIDDAABB@mail.ru</t>
  </si>
  <si>
    <t>ул. Центральная, 81</t>
  </si>
  <si>
    <t>х. Атамановка    Даниловский район Волгоградская область</t>
  </si>
  <si>
    <t>Муниципальное казенное общеобразовательное учреждение «Преображенская средняя школа»</t>
  </si>
  <si>
    <t>Стародубова Татьяна Васильевна</t>
  </si>
  <si>
    <t>starodubovatat20@yandex.ru</t>
  </si>
  <si>
    <t>Киквидзенский район, станица, Комсомольская,д.25</t>
  </si>
  <si>
    <t>http://mkoupreobrsosh.ucoz.ru</t>
  </si>
  <si>
    <t>«Преображенская средняя школа»</t>
  </si>
  <si>
    <t>Преображенская, улица Комсомольская,25</t>
  </si>
  <si>
    <t>Муниципальное казенное образовательное учреждение «Покровская средняя общеобразовательная школа» Ленинского района Волгоградской области</t>
  </si>
  <si>
    <t>Гарибян Светлана Викторовна</t>
  </si>
  <si>
    <t>Тел./факс (84478) 4-55-24</t>
  </si>
  <si>
    <t>pokrovschool2012@mail.ru</t>
  </si>
  <si>
    <t>ул. Школьная, 1, с. Покровка, Ленинский район, Волгоградская область, 404615.;</t>
  </si>
  <si>
    <t>35</t>
  </si>
  <si>
    <t>Вологодский Государственный Университет</t>
  </si>
  <si>
    <t>Соколова Екатерина Николаевна</t>
  </si>
  <si>
    <t>8 (8172) 72-51-31</t>
  </si>
  <si>
    <t>kafgeo@mh.vstu.edu.ru</t>
  </si>
  <si>
    <t>Вологодская область, г. Вологда, ул. Ленина, 15</t>
  </si>
  <si>
    <t>БПОУ ВО «Вологодский политехнический техникум»</t>
  </si>
  <si>
    <t>Соколов Юрий Николаевич</t>
  </si>
  <si>
    <t>zinaida.aleksandrovna@mail.ru</t>
  </si>
  <si>
    <t>г.Вологда, ул.Медуницинская, д.21а</t>
  </si>
  <si>
    <t>Бюджетное профессиональное образовательное учреждение Вологодской области «Череповецкий технологический колледж»</t>
  </si>
  <si>
    <t>Лебедева Юлия Александровна</t>
  </si>
  <si>
    <t>8921-252-42-72</t>
  </si>
  <si>
    <t>162606, г. Череповец, Вологодской области, пр. Победы 18</t>
  </si>
  <si>
    <t>Казенное общеобразовательное учреждение Вологодской области "Вечерняя (сменная) школа №2"</t>
  </si>
  <si>
    <t>Головина Т.А.</t>
  </si>
  <si>
    <t>8(81737) 2-11-82</t>
  </si>
  <si>
    <t>ukp20@mail.ru</t>
  </si>
  <si>
    <t>Вологодская область, г. Устюжна ул. Карла Маркса, д.57</t>
  </si>
  <si>
    <t>Муниципальное бюджетное образовательное учреждение  «Шуйская средняя общеобразовательная школа»  (МБОУ «Шуйская СОШ»)</t>
  </si>
  <si>
    <t>Коншина Елена Викторовна</t>
  </si>
  <si>
    <t xml:space="preserve"> 8 (81749)  2-14-73; 2-10-31</t>
  </si>
  <si>
    <t>Вологодская обл., Междуреченский район, с. Шуйское, ул. Шапина д.42</t>
  </si>
  <si>
    <t>МБОУ "Байдаровская ООШ"</t>
  </si>
  <si>
    <t>Рыжакова Татьяна Николаевна</t>
  </si>
  <si>
    <t>tatyana.ryzhackowa@yandex.ru</t>
  </si>
  <si>
    <t>Вологодская область,Никольский район,д.Травино 161471,</t>
  </si>
  <si>
    <t>36</t>
  </si>
  <si>
    <t>Воронежский государственный университет</t>
  </si>
  <si>
    <t>Яковенко Наталия Владимировна</t>
  </si>
  <si>
    <t>8 (952) 108-32-42</t>
  </si>
  <si>
    <t>n.v.yakovenko71@gmail.com</t>
  </si>
  <si>
    <t>г.Воронеж, ул. Хользунова, 40 (учебный корпус №5)</t>
  </si>
  <si>
    <t>8 (915) 816-87-77</t>
  </si>
  <si>
    <t>Федеральное государственное казенное военное общеобразовательное учреждение высшего образования Военный учебно-научный центр Военно-воздушных сил "Военно воздушная академия имени профессора Н.Е. Жуковского и Ю.А. Гагарина" (г.  Воронеж) Министерства обороны Российской Федерации</t>
  </si>
  <si>
    <t>Маляр Андрей Анатольевтч, Шувакин Евгений Витальевич</t>
  </si>
  <si>
    <t>8(473)244-77-05, 8(473) 226-46-67 доб. 24-14, 8-903-654-46-17, 8980-346-78-08</t>
  </si>
  <si>
    <t>vaiu@mil.ru</t>
  </si>
  <si>
    <t>394064 г. Воронеж, ул. Старых Большевиков. д. 54А</t>
  </si>
  <si>
    <t>Закрытая</t>
  </si>
  <si>
    <t>ФГБОУ ВО Воронежский географический педагогический университет</t>
  </si>
  <si>
    <t>Немыкин Александр Яковлевич</t>
  </si>
  <si>
    <t>8-908-136-01-47; +74732533270</t>
  </si>
  <si>
    <t>olimpgeo@mail.ru</t>
  </si>
  <si>
    <t>394043 г. Воронеж, ул. Ленина, д. 86</t>
  </si>
  <si>
    <t>79</t>
  </si>
  <si>
    <t>Федеральное государственное бюджетное образовательное учреждение высшего образования «Приамурский государственный университет имени Шолом-Алейхема».</t>
  </si>
  <si>
    <t>проректор по учебной работе Клинская Елена Олеговна</t>
  </si>
  <si>
    <t>(42622) 46611; 46955</t>
  </si>
  <si>
    <t>rectorat@pgusa.ru</t>
  </si>
  <si>
    <t>Широкая ул., д. 70а, г. Биробиджан, ЕАО, 6rfhtkbz79015</t>
  </si>
  <si>
    <t>80</t>
  </si>
  <si>
    <t>Координатор</t>
  </si>
  <si>
    <t>Новикова  Мария  Сергеевна</t>
  </si>
  <si>
    <t>8 092 437 25 306</t>
  </si>
  <si>
    <t>mars.novik@mail.ru</t>
  </si>
  <si>
    <t>672039, г. Чита, ул. Александро-Заводская, д. 30</t>
  </si>
  <si>
    <t>Федеральное государственное бюджетное образовательное учреждение высшего образования «Забайкальский государственный университет»</t>
  </si>
  <si>
    <t>Токарева Юлия Сергеевна</t>
  </si>
  <si>
    <t>8 914 467 42 29</t>
  </si>
  <si>
    <t>jtokareva2@mail.ru</t>
  </si>
  <si>
    <t>http://www.zabgu.ru/php/open_news.php?query=v_zabgu_projdyot_geograficheskij_diktant&amp;news_page=1</t>
  </si>
  <si>
    <t>Старчакова Ирина Викторовна</t>
  </si>
  <si>
    <t>8-924-389-86-97</t>
  </si>
  <si>
    <t>fakultet.enmit.chita@mail.ru</t>
  </si>
  <si>
    <t>Забайкальский край, г.Чита, ул. Бабушкина, 129</t>
  </si>
  <si>
    <t>37</t>
  </si>
  <si>
    <t>Ивановский Государственный Университет (Географический факультет)</t>
  </si>
  <si>
    <t>Марков Дмитрий Сергеевич</t>
  </si>
  <si>
    <t>sgpu@mail.ru</t>
  </si>
  <si>
    <t>153025  г. Иваново, ул. Ермака, д. 39</t>
  </si>
  <si>
    <t>Волынкин Олег Викторович</t>
  </si>
  <si>
    <t>Государственное бюджетное учреждение Ивановской области «Ивановская областная библиотека для детей и юношества»</t>
  </si>
  <si>
    <t>Голубева Елена Вячеславовна</t>
  </si>
  <si>
    <t>(4932)32-97-32</t>
  </si>
  <si>
    <t>obdu@mail.ru</t>
  </si>
  <si>
    <t>153000 г. Иваново, ул. Крутицкая, д. 9</t>
  </si>
  <si>
    <t>http://www.iv-obdu.ru/</t>
  </si>
  <si>
    <t>8 (4932) 32 97 32</t>
  </si>
  <si>
    <t>отдел "Молодежный центр"</t>
  </si>
  <si>
    <t>Федеральное государственное бюджетное</t>
  </si>
  <si>
    <t>Миролюбова Анастасия Александровна</t>
  </si>
  <si>
    <t>lezova@ivdvp.ru</t>
  </si>
  <si>
    <t>153000, Ивановская область, г. Иваново, пр. Шереметевский, 7</t>
  </si>
  <si>
    <t>образовательное учреждение высшего образования Ивановский государственный химико-технологический университет</t>
  </si>
  <si>
    <t>(аудитория Г-203</t>
  </si>
  <si>
    <t>Шуйский филиал ФГБОУ ВПО «Ивановский государственный университет»</t>
  </si>
  <si>
    <t>Д.В, Новичков, Д.С. Марков</t>
  </si>
  <si>
    <t>Ивановская область, г. Шуя, ул.Кооперативная, д.24</t>
  </si>
  <si>
    <t xml:space="preserve"> ШУЙСКИЙ ФИЛИАЛ ОБЛАСТНОГО ГОСУДАРСТВЕННОГО БЮДЖЕТНОГО ПРОФЕССИОНАЛЬНОГО ОБРАЗОВАТЕЛЬНОГО УЧРЕЖДЕНИЯ "ИВАНОВСКИЙ МЕДИЦИНСКИЙ КОЛЛЕДЖ"</t>
  </si>
  <si>
    <t>Бытина Ольга Михайловна (преподаватель географии), Денис Юрьевич Ратушняк (методист колледжа)</t>
  </si>
  <si>
    <t xml:space="preserve"> ogou_shmu@bk.ru ; den-nis@list.ru</t>
  </si>
  <si>
    <t>155900, Ивановская область, г. Шуя, ул. Советская, д. 46</t>
  </si>
  <si>
    <t>Иркутская область</t>
  </si>
  <si>
    <t>38</t>
  </si>
  <si>
    <t>Федеральное государственное бюджетное образовательное учреждение высшего профессионального образования «Иркутский государственный университет» (географический факультет)</t>
  </si>
  <si>
    <t>Коновалова Татьяна Ивановна</t>
  </si>
  <si>
    <t>konovalova@irigs.irk.ru</t>
  </si>
  <si>
    <t>664033 Иркутск, ул. Лермонтова, № 126, 6-ой</t>
  </si>
  <si>
    <t>корпус ИГУ</t>
  </si>
  <si>
    <t>Муниципальное бюджетное общеобразовательное учреждение "Средняя общеобразовательная школа № 32"</t>
  </si>
  <si>
    <t>Мурашева Елена Леонидовна</t>
  </si>
  <si>
    <t>vtk67@mail.ru</t>
  </si>
  <si>
    <t>665726 Иркутская область г. Братск ул. Депутатская дом 9</t>
  </si>
  <si>
    <t>Муниципальное казенное общеобразовательное учреждение «Порогская средняя общеобразовательная школа»</t>
  </si>
  <si>
    <t>Корнейчук Алена Владимировна</t>
  </si>
  <si>
    <t>porog-school@yandex.ru</t>
  </si>
  <si>
    <t>(заместитель директора по УВР)</t>
  </si>
  <si>
    <t>Нижнеудинский район</t>
  </si>
  <si>
    <t>село Порог</t>
  </si>
  <si>
    <t>улица Новая 40-а</t>
  </si>
  <si>
    <t>Муниципальное бюджетное общеобразовательное учреждение «Средняя общеобразовательная школа № 8 имени Бусыгина Михаила Ивановича»</t>
  </si>
  <si>
    <t>Артемьева Елизавета Викторовна</t>
  </si>
  <si>
    <t>8 983 69 14 980</t>
  </si>
  <si>
    <t>elizaveta_eva@mail.ru</t>
  </si>
  <si>
    <t>666679 Иркутская область, город Усть-Илимск, улица Димитрова 10</t>
  </si>
  <si>
    <t>Муниципальное  общеобразовательное учреждение “Имильтейская средняя общеобразовательная школа”</t>
  </si>
  <si>
    <t>Попова Наталья Викторовна</t>
  </si>
  <si>
    <t>natashenka.popova@inbox.ru</t>
  </si>
  <si>
    <t>Иркутская область Зиминский район с.Кимильтей ул. Чкалова40</t>
  </si>
  <si>
    <t>Kimiltejskaya-shola.webnode.ru</t>
  </si>
  <si>
    <t>Частное профессиональное образовательное учреждение Ивановский фармацевтический колледж</t>
  </si>
  <si>
    <t>Дмитриева Любовь Евгеньевна</t>
  </si>
  <si>
    <t>(4932) 33-91- 42, 33-91- 40, 54-87- 42</t>
  </si>
  <si>
    <t>farmkolledg@mail.ru</t>
  </si>
  <si>
    <t>153015, г. Иваново, пер. Березниковский,4</t>
  </si>
  <si>
    <t>Муниципальное бюджетное общеобразовательное учреждение «Средняя общеобразовательная школа № 32» г. Ангарска Иркутской области</t>
  </si>
  <si>
    <t>Грузинцева Лидия Анатольевна</t>
  </si>
  <si>
    <t>8914 874 86 24</t>
  </si>
  <si>
    <t>665835, Иркутская область  г.Ангарск, 85 квартал, дом 32</t>
  </si>
  <si>
    <t>08</t>
  </si>
  <si>
    <t>Центральная городская библиотека г. Братска им. И. З. Черемных</t>
  </si>
  <si>
    <t xml:space="preserve">Сергей Валерьевич Анисимов </t>
  </si>
  <si>
    <t>bratskmainlib@mail.ru</t>
  </si>
  <si>
    <t>г. Братск</t>
  </si>
  <si>
    <t>09</t>
  </si>
  <si>
    <t>филиал  университета Усть-Илимска</t>
  </si>
  <si>
    <t xml:space="preserve">Галина Валентиновна Березовская </t>
  </si>
  <si>
    <t>10</t>
  </si>
  <si>
    <t>Лицей №2, г. Ангарск</t>
  </si>
  <si>
    <t>Мясникова Марина Владимировна</t>
  </si>
  <si>
    <t>miasnikovam@mail.ru</t>
  </si>
  <si>
    <t>г. Ангарск</t>
  </si>
  <si>
    <t>11</t>
  </si>
  <si>
    <t>Гимназия "44"</t>
  </si>
  <si>
    <t>Цедрик Елена Леонидовна</t>
  </si>
  <si>
    <t>gym44irk@mail.ru, zedricklena@gmail.com</t>
  </si>
  <si>
    <t>г. Иркутск, 664047. ул. К.Либкнехта 159</t>
  </si>
  <si>
    <t>12</t>
  </si>
  <si>
    <t>Иркутская областная государственная универсальная научная библиотека имени И.И. Молчанова-Сибирского</t>
  </si>
  <si>
    <t>Ольга Алексеевна Ерёмина</t>
  </si>
  <si>
    <t>(3952) 48-66-80 (доб. 333)</t>
  </si>
  <si>
    <t>г. Иркутск, ул. Лермонтова, 253, ост. «Госуниверситет»</t>
  </si>
  <si>
    <t>13</t>
  </si>
  <si>
    <t>Муниципальное казенное общеобразовательное учреждение Замзорская средняя общеобразовательная школа</t>
  </si>
  <si>
    <t>Краснопевцева Светлана Михайловна</t>
  </si>
  <si>
    <t>Svetlana.r8924@yandex.ru</t>
  </si>
  <si>
    <t>Иркутская область Нижнеудинский район</t>
  </si>
  <si>
    <t>14</t>
  </si>
  <si>
    <t>МБОУ «СОШ № 8 им. Бусыгина М.И.»</t>
  </si>
  <si>
    <t>Артемьева Елизавета Викторовна</t>
  </si>
  <si>
    <t>elizavetaeva@yandex.ru</t>
  </si>
  <si>
    <t>666682
Иркутская область,
г. Усть-Илимск,
ул. Димитрова 10</t>
  </si>
  <si>
    <t>http://www.uischool8.ru/index.php?option=com_content&amp;task=view&amp;id=842&amp;Itemid=54</t>
  </si>
  <si>
    <t>П. Замзор</t>
  </si>
  <si>
    <t>15</t>
  </si>
  <si>
    <t xml:space="preserve"> Муниципальное казенное общеобразовательное учреждение «Средняя общеобразовательная школа № 5 г.Алзамай»</t>
  </si>
  <si>
    <t>Тебенькова Ольга Владимировна</t>
  </si>
  <si>
    <t xml:space="preserve">alzamai5@mail.ru   </t>
  </si>
  <si>
    <t>665160 Иркутская область,  Нижнеудинский район,  г.Алзамай , ул. Первомайская 61</t>
  </si>
  <si>
    <t>16</t>
  </si>
  <si>
    <t>полное название организации (учреждения); Муниципальное общеобразовательное учреждение  «Тубинская средняя общеобразовательная школа»</t>
  </si>
  <si>
    <t>Статьева Марианна Николаевна</t>
  </si>
  <si>
    <t>WWW8972@yandex.ru</t>
  </si>
  <si>
    <t xml:space="preserve"> Иркутская область, Усть-Илимский район, п. Тубинский,ул. Таёжная, корпус 1</t>
  </si>
  <si>
    <t>17</t>
  </si>
  <si>
    <t>Муниципальное общеобразовательное учреждение Иркутского районного муниципального образования «Хомутовская средняя общеобразовательная школа № 1»</t>
  </si>
  <si>
    <t xml:space="preserve"> Романова Ольга Ильинична, директор</t>
  </si>
  <si>
    <t>8(3952) 696033</t>
  </si>
  <si>
    <t>school-xcosh1@yandex.ru</t>
  </si>
  <si>
    <t>664540, Иркутская область, Иркутский район, село Хомутово, улица Кирова,57</t>
  </si>
  <si>
    <t>39</t>
  </si>
  <si>
    <t>Балтийский Федеральный Университет им. Канта</t>
  </si>
  <si>
    <t>Гуменюк Лидия Геннадьевна</t>
  </si>
  <si>
    <t>olgrgu@mail.ru</t>
  </si>
  <si>
    <t>Ул. Школьная,6</t>
  </si>
  <si>
    <t>г. Калининград,</t>
  </si>
  <si>
    <t>ул. Ал. Невского, 14</t>
  </si>
  <si>
    <t>Государственное бюджетное образовательное учреждение высшего образования  Калининградской области «Педагогический Институт»</t>
  </si>
  <si>
    <t>238151, Черняховский р-н,</t>
  </si>
  <si>
    <t>г. Черняховск,</t>
  </si>
  <si>
    <t>пер. Суворова, д. 2</t>
  </si>
  <si>
    <t>Муниципальное автономное общеобразовательное учреждение  "Лицей №10" г. Советск</t>
  </si>
  <si>
    <t>238756, г. Советск, Жилинское шоссе, 7</t>
  </si>
  <si>
    <t>Муниципальное бюджетное общеобразовательное учреждение " Средняя образовательная школа № 2"</t>
  </si>
  <si>
    <t>Кардымон Людмила Геннадьевна</t>
  </si>
  <si>
    <t>Калининградская область, поселок Взморье улица Советская 72све</t>
  </si>
  <si>
    <t>http://vzmorieshkola2.ru/about/news/549/</t>
  </si>
  <si>
    <t>40</t>
  </si>
  <si>
    <t>Калужский государственный университет им. К.Э. Циолковского</t>
  </si>
  <si>
    <t>Алейников Олег Иванович</t>
  </si>
  <si>
    <t>8-910-590-54-71</t>
  </si>
  <si>
    <t>al-oll1966@bk.ru</t>
  </si>
  <si>
    <t>248023, Калужская обл., Калуга г., Степана Разина ул., 26 д.</t>
  </si>
  <si>
    <t>Муниципальное казённое общеобразовательное учреждение «Шайковская средняя общеобразовательная школа №1»</t>
  </si>
  <si>
    <t>Петухова Елена Геннадьевна</t>
  </si>
  <si>
    <t>8(484)56-5- 93-14</t>
  </si>
  <si>
    <t>shaikovkaschool1@mail.ru</t>
  </si>
  <si>
    <t>249455 Калужская область, Кировский район, жд/ст Шайковка</t>
  </si>
  <si>
    <t>41</t>
  </si>
  <si>
    <t>Татьяна Робертовна Михайлова</t>
  </si>
  <si>
    <t>683023, г. Петропавловск-Камчатский, ул. Бульвар Пийпа, д.9</t>
  </si>
  <si>
    <t>Федеральное государственное бюджетное учреждение "Кроноцкий государственный природный биосферный заповедник"</t>
  </si>
  <si>
    <t>Черникова Анна Александровна, Паничева Дарья Михайловна</t>
  </si>
  <si>
    <t>89147896056, 89140250060</t>
  </si>
  <si>
    <t>nasha_sfera@mail.ru</t>
  </si>
  <si>
    <t>684000, Россия, Камчатский край, г. Елизово, ул. Рябикова, 48</t>
  </si>
  <si>
    <t>Федерального государственного бюджетного образовательного учреждения высшего профессионального образования «Камчатский государственный университет имени Витуса Беринга». Социально-экономический факультет</t>
  </si>
  <si>
    <t>683000 г. Петропавловск-Камчатский, ул. Ленинская 69.</t>
  </si>
  <si>
    <t xml:space="preserve">Муниципальное бюджетное учреждение культуры «Централизованная библиотечная система» Здание Центральной городской библиотеки </t>
  </si>
  <si>
    <t>684090 Камчатский край, г. Вилючинск, ул. Приморская, 6.</t>
  </si>
  <si>
    <t>Центральная библиотека Муниципального бюджетного учреждения культуры "Межпоселенческая централизованная библиотечная система"Елизовского муниципального района</t>
  </si>
  <si>
    <t>684000 г. Елизово, ул. Рябикова, 40</t>
  </si>
  <si>
    <t>Детская библиотека Муниципального бюджетного учреждения культуры "Межпоселенческая централизованная библиотечная система" Елизовского муниципального района</t>
  </si>
  <si>
    <t>684000 г. Елизово, ул. В. Кручины, 9А</t>
  </si>
  <si>
    <t>Автономная некоммерческая образовательная организация Центросоюза Российской Федерации «Российский университет кооперации» (Камчатский филиал)</t>
  </si>
  <si>
    <t>683003 Камчатский край, г. Петропавловск-Камчатский, ул. Ключевская 11</t>
  </si>
  <si>
    <t>Краевое государственное бюджетное учреждение «Камчатская краевая научная библиотека им. С.П. Крашенинникова»</t>
  </si>
  <si>
    <t>683031, г.Петропавловск-Камчатский,пр. Карла-Маркса, 33/1</t>
  </si>
  <si>
    <t>Федерального государственного бюджетного образовательного учреждения высшего профессионального образования «КамчатГТУ»</t>
  </si>
  <si>
    <t>683003 г. Петропавловск-Камчатский, ул. Ключевская, 35</t>
  </si>
  <si>
    <t>Краевое государственное бюджетное учреждение «Корякская централизованная библиотечная система имени Кеккетена»</t>
  </si>
  <si>
    <t>Филимонова Екатерина Андреевна</t>
  </si>
  <si>
    <t>688000, Камчатский край, Тигильский район, п. Палана, ул. 50 лет комсомола Камчатки, 1</t>
  </si>
  <si>
    <t>Муниципальное казенное общеобразовательное учреждение "Тиличикская средняя школа"</t>
  </si>
  <si>
    <t>688800 Камчатский край, Алюторский район, с. Тиличики, ул. Молодежная, 9.</t>
  </si>
  <si>
    <t xml:space="preserve">Муниципальное автономное образовательное учреждение Озерновская СОШ №3. </t>
  </si>
  <si>
    <t>Шаповалова Галина Алексеевна</t>
  </si>
  <si>
    <t>Усть-Большерецкий район, п. Озерновский, ул. Октябрьская, 14</t>
  </si>
  <si>
    <t>Муниципальное казенное общеобразовательное учреждение «Средняя общеобразовательная школа № 2 село Курджиново»</t>
  </si>
  <si>
    <t>Дега Наталья Сергеевна</t>
  </si>
  <si>
    <t>8 918 717 82 08</t>
  </si>
  <si>
    <t>dega999@mail.ru</t>
  </si>
  <si>
    <t>369271, РФ, КЧР, Урупский район, село Курджиново, ул. Крайняя, д.1</t>
  </si>
  <si>
    <t>Нечаева Галина Николаевна</t>
  </si>
  <si>
    <t>mkoy2sosh@yandex.ru</t>
  </si>
  <si>
    <t>Муниципальное казенное общеобразовательное учреждение «Средняя общеобразовательная школа № 3 ст. Преградная»</t>
  </si>
  <si>
    <t>Тулпарова Мадина Хасановна- зам директора</t>
  </si>
  <si>
    <t>botasheva.76@list.ru</t>
  </si>
  <si>
    <t>Карачаево-Черкесская Республика Урупский район</t>
  </si>
  <si>
    <t>станица Преградная улица Подгорная,22</t>
  </si>
  <si>
    <t>Джамбаев Аслан Азретович –учитель географии</t>
  </si>
  <si>
    <t>8(87876)6-16- 08</t>
  </si>
  <si>
    <t>Муниципальное казенное общеобразовательное учреждение «Лицей п. Медногорский»</t>
  </si>
  <si>
    <t>Крымшамхалова Римма Мустангеровна,</t>
  </si>
  <si>
    <t>licey09@mail.ru</t>
  </si>
  <si>
    <t>Карачаево-Черкесская Республика, Урупский район, поселок</t>
  </si>
  <si>
    <t>8(87876)5-27- 06.</t>
  </si>
  <si>
    <t>Медногорский, улица Московская, 28</t>
  </si>
  <si>
    <t>Муниципальное казённое общеобразовательное учреждение «Лицей №1 г.Усть-Джегуты им.А.М.Тебуева»;</t>
  </si>
  <si>
    <t>Аппоева Ольга Алексеевна</t>
  </si>
  <si>
    <t>appoeva.o.a@gmail.com</t>
  </si>
  <si>
    <t>КЧР, г.Усть-Джегута, ул.Богатырёва, 31</t>
  </si>
  <si>
    <t>Муниципальное казенное общеобразовательное учреждение «Средняя общеобразовательная школа №1 п.Медногорский»</t>
  </si>
  <si>
    <t>Госало Татьяна Николаевна</t>
  </si>
  <si>
    <t>8(928)0333134</t>
  </si>
  <si>
    <t xml:space="preserve">369281, Карачаево-Черкесская Республика, Урупский муниципальный район, п.Медногорский, ул.Спортивная д.3 </t>
  </si>
  <si>
    <t>42</t>
  </si>
  <si>
    <t>"Районная Централизованная библиотечная система Гурьевского района" Районная центральная библиотека им. М.А. Небогатова</t>
  </si>
  <si>
    <t>Лавицкая Анжелика Сергеевна, Мазур Валентина Филипповна</t>
  </si>
  <si>
    <t>+7-913-283-48-10 рабочий тел.: +7(38463) 5-45-82</t>
  </si>
  <si>
    <t>lika-89@ya.ru</t>
  </si>
  <si>
    <t>652780 Кемеровская область, Гурьевский район, г. Гурьевск, Кирова, 3</t>
  </si>
  <si>
    <t>http://cbs-gur.do.am/?T4yE36F</t>
  </si>
  <si>
    <t>Кемеровский государственный университет</t>
  </si>
  <si>
    <t>Брель Ольга Александровна</t>
  </si>
  <si>
    <t>+7 (913) 300-28-12</t>
  </si>
  <si>
    <t>brel_o_a@mail.ru</t>
  </si>
  <si>
    <t>Россия, г. Кемерово, ул. Красная, 6</t>
  </si>
  <si>
    <t>НФИ КемГУ</t>
  </si>
  <si>
    <t xml:space="preserve"> г. Новокузнецк</t>
  </si>
  <si>
    <t>АСФ КемГУ</t>
  </si>
  <si>
    <t xml:space="preserve"> г. Анжеро-Судженск</t>
  </si>
  <si>
    <t>Муниципальное бюджетное общеобразовательное учреждение “Средняя общеобразовательная школа № 24”</t>
  </si>
  <si>
    <t>Подосинникова Вера Ильинична</t>
  </si>
  <si>
    <t>sc24@yandex.ru</t>
  </si>
  <si>
    <t>652930 Кемеровская область   Таштагольский район   пгт Каз   ул. Нагорная, 39</t>
  </si>
  <si>
    <t>43</t>
  </si>
  <si>
    <t>ВятГУ</t>
  </si>
  <si>
    <t>Прокашев Алексей Михайлович</t>
  </si>
  <si>
    <t>8-922-920-39-45</t>
  </si>
  <si>
    <t>amprokashev@gmail.com</t>
  </si>
  <si>
    <t>610000, г. Киров, ул. Московская, д.36 корп.1</t>
  </si>
  <si>
    <t>Сайт ВятГУ: Интернет-газета от 02.11.2016</t>
  </si>
  <si>
    <t>Муниципальное казенное учреждение общеобразовательная школа-интернат основного общего образования деревни Гурёнки Белохолуницкого района Кировской области</t>
  </si>
  <si>
    <t>Сырчина Екатерина Сергеевна – учитель географии</t>
  </si>
  <si>
    <t>8 982 390 93 23</t>
  </si>
  <si>
    <t>sirchina.kat@yandex.ru</t>
  </si>
  <si>
    <t>Кировская область, Белохолуницкий район, деревня Гурёнки, улица Заречная, дом 25</t>
  </si>
  <si>
    <t xml:space="preserve">http://school-gyrenku.ucoz.ru/index/ehkzameny/0-16 </t>
  </si>
  <si>
    <t>Муниципальное бюджетное учреждение культуры "Библиотечно-информационный центр" Омутнинского района Кировской области (МБУК БИЦ) "Центральная библиотека имени А.Л. Алейнова" город Омутнинск</t>
  </si>
  <si>
    <t>Русских Алексей Алексеевич</t>
  </si>
  <si>
    <t>89127154125 
89091427380</t>
  </si>
  <si>
    <t>612740 Кировская область, город Омутнинск улица Воровского, 13</t>
  </si>
  <si>
    <t>44</t>
  </si>
  <si>
    <t>Федеральное государственное бюджетное образовательное учреждение высшего  образования «Костромской государственный университет»</t>
  </si>
  <si>
    <t>Рябинцев Роман Владимирович</t>
  </si>
  <si>
    <t>(4942) 31-34-72</t>
  </si>
  <si>
    <t>info@adm44.ru</t>
  </si>
  <si>
    <t>156006, г. Кострома, ул. Дзержинского,</t>
  </si>
  <si>
    <t>д. 15</t>
  </si>
  <si>
    <t>Гимназия муниципального района город Нерехта</t>
  </si>
  <si>
    <t>Сорокина Екатерина Александровна, Степаничев Сергей Юрьевич</t>
  </si>
  <si>
    <t>телефон (49431) 75627.</t>
  </si>
  <si>
    <t>gimnas_nerehta@mail.ru</t>
  </si>
  <si>
    <t>Россия, индекс 157800, город Нерехта, Костромская область, ул. Школьная, д. 3</t>
  </si>
  <si>
    <t>http://www.eduportal44.ru/Nerehta/Gimn/Lists/List1/view1.aspx</t>
  </si>
  <si>
    <t>моб. тел.</t>
  </si>
  <si>
    <t>8-90925697784.</t>
  </si>
  <si>
    <t>Зал заседаний, здание администрации г.Шарьи и Шарьинского муниципального района.</t>
  </si>
  <si>
    <t>Будеева Вера</t>
  </si>
  <si>
    <t>8(49449) 5-33- 53,</t>
  </si>
  <si>
    <t>сomobr2@mail.ru</t>
  </si>
  <si>
    <t>Россия, индекс 1575000, Костромская обл., г.Шарья, ул.Октябрьская, д.21</t>
  </si>
  <si>
    <t>8-910- 806-73- 91,</t>
  </si>
  <si>
    <t>Владимировна,</t>
  </si>
  <si>
    <t>Сизинцева Лариса Ивановна</t>
  </si>
  <si>
    <t>sizpost@yandex.ru</t>
  </si>
  <si>
    <t>МОУ «Средняя общеобразовательная школа №4 им. Ф.Н. Красовского города Галича»</t>
  </si>
  <si>
    <t>МОУ «Средняя общеобразовательная школа №1 м.р. Нерехта»</t>
  </si>
  <si>
    <t>23</t>
  </si>
  <si>
    <t>Федеральное государственное бюджетное образовательное учреждение высшего образования «Кубанский государственный университет», географический факультет.</t>
  </si>
  <si>
    <t>Беликов М.Ю.</t>
  </si>
  <si>
    <t>mist-next4@inbox.ru</t>
  </si>
  <si>
    <t>г.Краснодар, ул.Ставропольская, 149</t>
  </si>
  <si>
    <t>8 928 0395939</t>
  </si>
  <si>
    <t>Муниципальное учреждение культуры "Центральная городская библиотека им. Н.К.Крупской"</t>
  </si>
  <si>
    <t>Иванова Анна Анатольевна</t>
  </si>
  <si>
    <t xml:space="preserve">7(953) 088-47-04 </t>
  </si>
  <si>
    <t>anuta.an23@gmail.com</t>
  </si>
  <si>
    <t xml:space="preserve">Краснодарский край, ул. Кирова, д. 53 </t>
  </si>
  <si>
    <t xml:space="preserve">http://armavir-cbs.ru/news/vserossiyskiy-geograficheskiy-diktant </t>
  </si>
  <si>
    <t>Анна</t>
  </si>
  <si>
    <t>г. Армавир</t>
  </si>
  <si>
    <t>Анатольевна</t>
  </si>
  <si>
    <t>ул. Кирова, 53</t>
  </si>
  <si>
    <t>Муниципальное образовательное бюджетное учреждение средняя образовательная школа № 9 г.Лабинска (МОБУ СОШ № 9 г. Лабинска)</t>
  </si>
  <si>
    <t>Лубинцова Инна Владимировна</t>
  </si>
  <si>
    <t>8-918- 419-72- 84</t>
  </si>
  <si>
    <t>galinka6587@yandex.ru</t>
  </si>
  <si>
    <t>352502, Краснодарский край, Лабинский р-н, Лабинск, ул. Красная, 27</t>
  </si>
  <si>
    <t>Муниципальное  бюджетное  учреждение  дополнительного  образования  детский  эколого-биологический  центр</t>
  </si>
  <si>
    <t>Феофилактова Ирина Александровна, директор МБУ ДОД ЭБЦ,</t>
  </si>
  <si>
    <t>Раб. Тел. 8(86152)4-18-03</t>
  </si>
  <si>
    <t>shewchencko.olya2014@yandex.ru</t>
  </si>
  <si>
    <t>352680 Краснодарский  край, Апшеронский  район, город  Хадыженск, улица  Карла  Маркса  дом  7</t>
  </si>
  <si>
    <t>председатель Апшеронского районного отделения Краснодарского регионального отделения Русского географического общества,</t>
  </si>
  <si>
    <t>Директор 8(918)2622846</t>
  </si>
  <si>
    <t>Леонидова М.А.</t>
  </si>
  <si>
    <t>8(918)3706282</t>
  </si>
  <si>
    <t>Муниципальное образовательное бюджетное учреждение средняя образовательная школа № 68 города Белореченска</t>
  </si>
  <si>
    <t>Лубашевская Елена Геннадьевна, Председатель Белореченского районного отделения Краснодарского регионального отделения Русского географического общества,</t>
  </si>
  <si>
    <t>lubelen@yandex.ru</t>
  </si>
  <si>
    <t>352630, Краснодарский край, город Белореченск, ул. Свердлова, 1</t>
  </si>
  <si>
    <t>Государственное автономное профессиональное образовательное учреждение Краснодарского края «Брюховецкий многопрофильный техникум»</t>
  </si>
  <si>
    <t>Виктор Викторович Хрущев, председатель Брюховецкого районного отделения Краснодарского регионального отделения Русского географического общества, заместитель главы муниципального образования Брюховецкий район -</t>
  </si>
  <si>
    <t>Хрущев В.В. – 8(86156)21833, 89181949980,</t>
  </si>
  <si>
    <t>sib29a@mail.ru</t>
  </si>
  <si>
    <t>352753, Краснодарский край, Брюховецкий район, ст. Брюховецкая,</t>
  </si>
  <si>
    <t>Сторчак Инесса Борисовна – 8(86156)35246, 89182711516</t>
  </si>
  <si>
    <t>ул. Красная, 276</t>
  </si>
  <si>
    <t>Филиал Кубанского государственного университета  в городе Геленджике</t>
  </si>
  <si>
    <t>Романова Татьяна Васильевна</t>
  </si>
  <si>
    <t>gel@kubsu.ru</t>
  </si>
  <si>
    <t>353460, Краснодарский  край, город Геленджик, ул. Луначарского, 126</t>
  </si>
  <si>
    <t>Кубанский социально-экономический институт</t>
  </si>
  <si>
    <t>Самойленко Александр</t>
  </si>
  <si>
    <t>Elect.you@yandex.ru</t>
  </si>
  <si>
    <t>350018, Краснодар</t>
  </si>
  <si>
    <t>Анатольевич</t>
  </si>
  <si>
    <t>Ул. Камвольная,3</t>
  </si>
  <si>
    <t>Муниципальное образовательное бюджетное учреждение средняя образовательная школа № 9 г. Лабинска</t>
  </si>
  <si>
    <t>8-918-419-72-84</t>
  </si>
  <si>
    <t>(МОБУ СОШ № 9 г. Лабинска)</t>
  </si>
  <si>
    <t>Муниципальная бюджетная образовательная организация гимназия № 4</t>
  </si>
  <si>
    <t>Расторгуева Татьяна Васильевна</t>
  </si>
  <si>
    <t>hbfr1987@yandex.ru</t>
  </si>
  <si>
    <t>8 988 7 690 860</t>
  </si>
  <si>
    <t>город Новороссийск, ул. Герцена - 11-А</t>
  </si>
  <si>
    <t>Филиал Кубанского государственного университета  в г.Тихорецке</t>
  </si>
  <si>
    <t>Оганесян Наталья Юрьевна, Председатель Тихорецкого районного отделения Краснодарского регионального отделения Русского географического общества,</t>
  </si>
  <si>
    <t>school2tih@mail.ru</t>
  </si>
  <si>
    <t>352120, Краснодарский край город Тихорецк, ул. Ленина,58</t>
  </si>
  <si>
    <t>oganesyan-91@mail.ru</t>
  </si>
  <si>
    <t>Площадка Туапсинского районного отделения КРО РГО на учебной базе филиала ФГБОУ ВО «Российский государственный гидрометеорологический университет» в г. Туапсе и ГБПОУ КК «Туапсинский гидрометеорологический техникум»</t>
  </si>
  <si>
    <t>Аракелов Микаэл Сергеевич, к.г.н., ученый секретарь Туапсинского районного отделения КРО РГО, Мерзаканов Сергей Айтечевич, к.соц.н., зав. кафедрой гуманитарных и естественнонаучных дисциплин филиала РГГМУ в г. Туапсе, зам. председателя Туапсинского районного отделения КРО РГО</t>
  </si>
  <si>
    <t>тел. +7-918-4873050 , 78616723763 (раб)</t>
  </si>
  <si>
    <t>gend_arakelov@bk.ru</t>
  </si>
  <si>
    <t>352800, Краснодарский край, Туапсинский район, г. Туапсе, ул. Морская, д.7.</t>
  </si>
  <si>
    <t>(площадка Туапсинского районного отделения КРО РГО на базе Филиала РГГМУ в г. Туапсе и Туапсинского гидрометеотехникума)</t>
  </si>
  <si>
    <t>Всероссийский детский центр «Смена»</t>
  </si>
  <si>
    <t>Секретёва Людмила Анатольевна</t>
  </si>
  <si>
    <t>8 (86133) 93-520 (доб.141)</t>
  </si>
  <si>
    <t>sekreteva.l@gmail.com</t>
  </si>
  <si>
    <t>Россия, 353408, Краснодарский край, Анапа, Сукко,</t>
  </si>
  <si>
    <t>заместитель директора по образовательной, досуговой и спортивной деятельности</t>
  </si>
  <si>
    <t>улица Приморская, дом 7</t>
  </si>
  <si>
    <t> Зал правления в здании ТПП</t>
  </si>
  <si>
    <t>Кузьменко Олег</t>
  </si>
  <si>
    <t>8 (861) 992-03-40</t>
  </si>
  <si>
    <t>350911, г. Краснодар, ул. Трамвайная, 2/6</t>
  </si>
  <si>
    <t>Краснодарское высшее военное авиационное училище летчиков имени Героя Советского Союза А.К. Серова</t>
  </si>
  <si>
    <t>Негреев
Дмитрий
Александрович</t>
  </si>
  <si>
    <t>8 903 
451-44-46
8(861) 224-01-01/
8(861) 225-22-92
(ФАКС)</t>
  </si>
  <si>
    <t>vunc-vvs-
kvvaul@mail.ru</t>
  </si>
  <si>
    <t>350090, 
г. Краснодар,
ул. Дзержинского,
д. 135</t>
  </si>
  <si>
    <t xml:space="preserve">ФГБОУ ВО «Кубанский государственный университет» </t>
  </si>
  <si>
    <t xml:space="preserve">Волкова Татьяна Александровна </t>
  </si>
  <si>
    <t>7(928) 0395939</t>
  </si>
  <si>
    <t xml:space="preserve">Mist-next4@inbox.ru </t>
  </si>
  <si>
    <t>Краснодар, ул. Ставропольская, 149</t>
  </si>
  <si>
    <t>Федеральное государственное казенное военное образовательное учреждение высшего образования "Краснодарское высшее военное училище имени генерала армии С.М.Штеменко" Министерства обороны Российской Федерации</t>
  </si>
  <si>
    <t>Заместитель начальника факультета - началник учебной части Петрухин Василий Васильевич</t>
  </si>
  <si>
    <t>(861)2683718        моб.+79892153732</t>
  </si>
  <si>
    <t>umo_fvas@mil.ru</t>
  </si>
  <si>
    <t>350063, г.Краснодар, ул.Красина 4</t>
  </si>
  <si>
    <t>24</t>
  </si>
  <si>
    <t>Фонд организации экспедиций «Экспедиционный центр Русского географического общества в Сибирском Федеральном округе»</t>
  </si>
  <si>
    <t>Комиссаренко Юлия Владимировна</t>
  </si>
  <si>
    <t>ec.rgo.sfo@gmail.com</t>
  </si>
  <si>
    <t>660125, г. Красноярск, ул. Урванцева, д. 25, пом. 1</t>
  </si>
  <si>
    <t>Федеральное государственное бюджетное образовательное учреждение высшего  образования «Красноярский государственный педагогический университет им. В.П. Астафьева» ( КГПУ им. В.П. Астафьева)</t>
  </si>
  <si>
    <t>Дорофеева Л.А.</t>
  </si>
  <si>
    <t>dorofeeva-la@yandex.ru</t>
  </si>
  <si>
    <t>660049, г. Красноярск, ул. Ады Лебедевой, д. 89</t>
  </si>
  <si>
    <t>Мотыгинское бюджетное общеобразовательное учреждение Мотыгинская СОШ № 2 Мотыгинского района Красноярского края</t>
  </si>
  <si>
    <t>Зенина С.Ю.</t>
  </si>
  <si>
    <t>sveta.zenina1972@yandex.ru</t>
  </si>
  <si>
    <t>663400 п. Мотыгино, Красноярского края, ул. Школьная 25</t>
  </si>
  <si>
    <t>Талнахская городская библиотека, муниципальное бюджетное учреждение «Централизованная библиотечная система» города Норильска</t>
  </si>
  <si>
    <t>Гринкевич Галина Аркадьевна</t>
  </si>
  <si>
    <t>tgb02@mail.ru</t>
  </si>
  <si>
    <t>Красноярский край, город Норильск, район Талнах, ул. Диксона, 9</t>
  </si>
  <si>
    <t>89050920706.</t>
  </si>
  <si>
    <t>Музей истории НПР</t>
  </si>
  <si>
    <t>Каверина Екатерина Владимировна;</t>
  </si>
  <si>
    <t>8 913 504 9299, 8(3919)461327</t>
  </si>
  <si>
    <t>detail@bk.ru , museum_npr.koo@mail.ru</t>
  </si>
  <si>
    <t>г. Норильск, ул. Ленинский проспект, дом 14;</t>
  </si>
  <si>
    <t>Муниципальное бюджетное образовательное учреждение «Приреченская средняя общеобразовательная школа»</t>
  </si>
  <si>
    <t>Грейтан Галина Андреевна</t>
  </si>
  <si>
    <t>mouprir2009@mail.ru</t>
  </si>
  <si>
    <t>Красноярский край, Ужурский район п.Приреченск ул. Октябрьская 5662267</t>
  </si>
  <si>
    <t>Федеральное государственное бюджетное образовательное учреждение высшего образования «СФО  федеральный университет»</t>
  </si>
  <si>
    <t>Ямских Галина Юрьевна – зав. кафедрой географии, д.г.н., проф.</t>
  </si>
  <si>
    <t>Yamskikh@mail.ru</t>
  </si>
  <si>
    <t>660041, г. Красноярск, пр. Свободный, 79</t>
  </si>
  <si>
    <t>Муниципальное бюджетное учреждение культуры «Дудинская централизованная библиотечная система», Центральная библиотека</t>
  </si>
  <si>
    <t>Смирнова Людмила Николаевна</t>
  </si>
  <si>
    <t>dudbibl@rambler.ru</t>
  </si>
  <si>
    <t>г. Дудинка, ул. Матросова, 8а</t>
  </si>
  <si>
    <t>Краевое государственное бюджетное профессиональное образовательное учреждение «Таймырский колледж»</t>
  </si>
  <si>
    <t>Рыбакова Татьяна Витальевна</t>
  </si>
  <si>
    <t>8(39191)54299</t>
  </si>
  <si>
    <t>tkmetod@mail.ru</t>
  </si>
  <si>
    <t>Красноярский край, Таймырский Долгано-Ненецкий муниципальный район, г. Дудинка, ул. Щорса, д. 25</t>
  </si>
  <si>
    <t>Таймырское муниципальное казенное образовательное учреждение «Дудинская гимназия»</t>
  </si>
  <si>
    <t>Шиховцева Светлана Валерьевна</t>
  </si>
  <si>
    <t>8(39191)52256</t>
  </si>
  <si>
    <t>Taimyr1.2@mail.ru</t>
  </si>
  <si>
    <t>г.Дудинка, ул.Горького 47А</t>
  </si>
  <si>
    <t>Муниципальное бюджетное учреждение дополнительного образования «Дом детского творчества (г. Боготол)</t>
  </si>
  <si>
    <t>Муковозчикова Елена Николаевна, педагог –организатор по исследовательской работе с обучающимися</t>
  </si>
  <si>
    <t>8(39157)21792</t>
  </si>
  <si>
    <t>ddt.bog@mail.ru</t>
  </si>
  <si>
    <t>662060, Красноярский край</t>
  </si>
  <si>
    <t>г. Боготол, ул. Деповская, 17</t>
  </si>
  <si>
    <t>Муниципальное бюджетное образовательное учреждение Боготольская СОШ</t>
  </si>
  <si>
    <t>Спирина Валентина Тимофеевна</t>
  </si>
  <si>
    <t>89233607180, - 89333262260</t>
  </si>
  <si>
    <t>wladimirowka-sh@yandex.ru, sivzovass@mail.ru</t>
  </si>
  <si>
    <t>Красноярский край, Боготольский р-н, село Боготол, ул Набережная 10А</t>
  </si>
  <si>
    <t>Муниципальное бюджетное учреждение культуры Центральная городская библиотека им. М. Горького г. Железногорска Красноярского края</t>
  </si>
  <si>
    <t>Колотова Тамара Евгеньевна</t>
  </si>
  <si>
    <t>t.colotova@yandex.ru</t>
  </si>
  <si>
    <t>Красноярский край, г. Железногорск, ул. Крупской, 8</t>
  </si>
  <si>
    <t>т. 89836138153</t>
  </si>
  <si>
    <t>Муниципальное бюджетное учреждение культуры "Районный Дом культуры" Казачинского района</t>
  </si>
  <si>
    <t>Курхули Валерий Георгиевич</t>
  </si>
  <si>
    <t>тел. раб. 8(39196)2-15-30, тел. сот. 89607709025</t>
  </si>
  <si>
    <t>663100, Красноярский край, Казачинский район, село Казачинское, ул.Советская, 107</t>
  </si>
  <si>
    <t>Муниципальное казенное образовательное учреждение «Сургутихинская средняя общеобразовательная школа».</t>
  </si>
  <si>
    <t>Попова Светлана Сергеевна</t>
  </si>
  <si>
    <t>8(39190)48-104</t>
  </si>
  <si>
    <t>surgut@ruo24.org</t>
  </si>
  <si>
    <t>663243, Красноярский край, Туруханский район, п. Сургутиха, ул. Центральная, 17</t>
  </si>
  <si>
    <t>МУНИЦИПАЛЬНОЕ КАЗЁННОЕ ОБРАЗОВАТЕЛЬНОЕ УЧРЕЖДЕНИЕ – СРЕДНЯЯ ОБЩЕОБРАЗОВАТЕЛЬНАЯ ШКОЛА № 2 ИМЕНИ МАРШАЛА СОВЕТСКОГО СОЮЗА Н.И.КРЫЛОВА</t>
  </si>
  <si>
    <t>Мурашкина Инна Николаевна</t>
  </si>
  <si>
    <t>8-923-452-71-45</t>
  </si>
  <si>
    <t>innamur33@mail.ru</t>
  </si>
  <si>
    <t>660947        Красноярский край, Ужурский р-он, ЗАТО поселок Солнечный, ул. Неделина 10Б</t>
  </si>
  <si>
    <t>http://mousosh2.3dn.ru</t>
  </si>
  <si>
    <t>18</t>
  </si>
  <si>
    <t xml:space="preserve">Муниципальное бюджетное учреждение </t>
  </si>
  <si>
    <t>Атопшева Ирина Геннадьевна</t>
  </si>
  <si>
    <t>89620656775, 94-3-19</t>
  </si>
  <si>
    <t>Красноярский край Назаровский район П.Глядень Улица Новая 28</t>
  </si>
  <si>
    <t>Красноярский колледж отраслевых технологий и предпринимательства</t>
  </si>
  <si>
    <t>Непомнящая Юлия Валерьевна</t>
  </si>
  <si>
    <t>Ул. Курчатова 15</t>
  </si>
  <si>
    <t>Краевое государственное бюджетное профессиональное образовательное учреждение «Ачинский торгово-экономический техникум»</t>
  </si>
  <si>
    <t>Ускова Ольга Геннадьевна, Бывшева Оксана Викторовна</t>
  </si>
  <si>
    <t>8(39151)-5-04-76, 8983-615-15-17, 8913-570-98-20</t>
  </si>
  <si>
    <t>olga.uskova.78@mail.ru, oksabyv@mail.ru, at-et@yandex.ru</t>
  </si>
  <si>
    <t>662150, Красноярский край, г. Ачинск, ул. Гагарина, 22 (корпус № 2)</t>
  </si>
  <si>
    <t>Муниципальное казенное образовательное  учреждение «Средняя общеобразовательная школа города Игарки» им В.П.Астафьева</t>
  </si>
  <si>
    <t>директор школы  Ирина Александровна Ольховская, учитель географии Надежда Евгеньевна Ащиулова.</t>
  </si>
  <si>
    <t>8 -3912-2-28-88, 8-9131865918</t>
  </si>
  <si>
    <t>663200 Красноярский край, Туруханский район г.Игарка II микрорайон дом 10 А</t>
  </si>
  <si>
    <t>МУНИЦИПАЛЬНОЕ КАЗЁННОЕ ОБРАЗОВАТЕЛЬНОЕ УЧРЕЖДЕНИЕ – СРЕДНЯЯ ОБЩЕОБРАЗОВАТЕЛЬНЯ ШКОЛА № 2 ИМЕНИ МАРШАЛА СОВЕТСКОГО СОЮЗА Н.И.КРЫЛОВА</t>
  </si>
  <si>
    <t xml:space="preserve"> +7(923) 452-71-45</t>
  </si>
  <si>
    <t>innamur33@
mail.ru</t>
  </si>
  <si>
    <t>Красноярский край, Ужурский р-он, ЗАТО п. Солнечный, ул. Неделина 10Б</t>
  </si>
  <si>
    <t>http://mousosh2.3dn.ru/index/vizitka/0-16</t>
  </si>
  <si>
    <t>МБОУ Боготольская СОШ Боготольского района Красноярского края</t>
  </si>
  <si>
    <t>Лобанова Зинаида Эдуардовна</t>
  </si>
  <si>
    <t xml:space="preserve">83915731344,  89607602790, </t>
  </si>
  <si>
    <t>moubogotolskayasosh@yandex.ru</t>
  </si>
  <si>
    <t>Красноярский край, Боготольский район, 
 с. Боготол,     ул.Набережная, д.10 «А»</t>
  </si>
  <si>
    <t xml:space="preserve">https://sbogotol.ucoz.ru </t>
  </si>
  <si>
    <t>Муниципальное бюджетное образовательное учреждение Комская средняя общеобразовательная  школа №4</t>
  </si>
  <si>
    <t>Подшивайлова Наталья Анатольевна</t>
  </si>
  <si>
    <t>89658935657, 83914797243, 83914797227</t>
  </si>
  <si>
    <t xml:space="preserve">ndemshenko@bk.ru </t>
  </si>
  <si>
    <t>662434 Красноярский край Новосёловский район п. Кома ул. Школьная, 1</t>
  </si>
  <si>
    <t>25</t>
  </si>
  <si>
    <t>МБОУ Раздолинская СОШ имени Героя Советского Союза Федора Тюменцева.</t>
  </si>
  <si>
    <t>Турицын Иван Геннадьевич</t>
  </si>
  <si>
    <t>iv.turitsyn@yandex.ru</t>
  </si>
  <si>
    <t>Красноярский край, Мотыгинский район, пгт Раздолинск, ул.Пушкина,33.</t>
  </si>
  <si>
    <t>26</t>
  </si>
  <si>
    <t>Муниципальное бюджетное образовательное учреждение
«Локшинская средняя общеобразовательная школа».</t>
  </si>
  <si>
    <t>Владимирова Екатерина
Константиновна.</t>
  </si>
  <si>
    <t>8 9232763420</t>
  </si>
  <si>
    <t>vaepi@rambler.ru</t>
  </si>
  <si>
    <t>662262 Красноярский край, Ужурский район, с. Локшино, ул.
Центральная, 19.</t>
  </si>
  <si>
    <t>Муниципальное бюджетное общеобразовательное учреждение «Средняя общеобразовательная школа №6 города Лесосибирска»</t>
  </si>
  <si>
    <t>Седых Инна Васильевна</t>
  </si>
  <si>
    <t>innapred@mail.ru</t>
  </si>
  <si>
    <t>662546 Красноярский край, г.Лесосибирск, ул.Просвещения,32</t>
  </si>
  <si>
    <t>45</t>
  </si>
  <si>
    <t>Федеральное государственное бюджетное образовательное учреждение высшего образования "Курганский государственный университет"</t>
  </si>
  <si>
    <t>Анчугова Лариса Елисеевна</t>
  </si>
  <si>
    <t>8 (3522) 46-03-16,</t>
  </si>
  <si>
    <t>geomir-kgu@yandex.ru</t>
  </si>
  <si>
    <t>640669, Курганская область, г. Курган, ул. Гоголя, 25</t>
  </si>
  <si>
    <t>65-49-31</t>
  </si>
  <si>
    <t>65-49-37</t>
  </si>
  <si>
    <t>МБОУ г.Кургана«Гимназия № 47»</t>
  </si>
  <si>
    <t>Бобчик Ирина Анатольевна</t>
  </si>
  <si>
    <t>8 (919) 575-18-19</t>
  </si>
  <si>
    <t>bobchik.irina@mail.ru</t>
  </si>
  <si>
    <t>640001, г. Курган, ул. Зорге, 37</t>
  </si>
  <si>
    <t>ФГБОУ ВО «Курганский государственный университет»</t>
  </si>
  <si>
    <t>Рахманов Евгений Леонидович</t>
  </si>
  <si>
    <t>(3522) 65-49-31</t>
  </si>
  <si>
    <t>г. Курган, ул. Советская, 63, стр. 4.</t>
  </si>
  <si>
    <t>МАОУ «Курганская ООШ»</t>
  </si>
  <si>
    <t>Селянина Вера Александровна</t>
  </si>
  <si>
    <t>ул.Коммунистическая 4</t>
  </si>
  <si>
    <t>46</t>
  </si>
  <si>
    <t>Курский государственный университет</t>
  </si>
  <si>
    <t>Лукашова Ольга Павловна</t>
  </si>
  <si>
    <t>+7 903 677 44 67</t>
  </si>
  <si>
    <t>olga_lukashova@mail.ru</t>
  </si>
  <si>
    <t>305000, ЦФО федеральный округ, Курская область, город Курск, улица Радищева, 33</t>
  </si>
  <si>
    <t xml:space="preserve">МКОУ "Защитенская средняя общеобразовательная школа" </t>
  </si>
  <si>
    <t>Самойлова Лидия Николаевна</t>
  </si>
  <si>
    <t>с. Защитное  Щигровского района Курской области</t>
  </si>
  <si>
    <t>Федеральное государственное бюджетное образовательное учреждение высшего образования "Кабардино-Балкарский государственный университет имени Х.М. Бербекова"</t>
  </si>
  <si>
    <t>Квашин Вадим Анатольевич</t>
  </si>
  <si>
    <t xml:space="preserve"> +7 8662  42-58-94     моб. 8909 488 38 83</t>
  </si>
  <si>
    <t>instcb@mail.ru</t>
  </si>
  <si>
    <t>Кабардино-Балкарская Республика, Нальчик, улица Чернышевского, 173</t>
  </si>
  <si>
    <t>47</t>
  </si>
  <si>
    <t>СПБ ГБУ ЦБС Петродворцового района «Библиотека семейного чтения им. В. А. Гущина»;</t>
  </si>
  <si>
    <t>Пешехонова Екатерина Геннадьевна;</t>
  </si>
  <si>
    <t>8-999-037-073-1, 428-38-32</t>
  </si>
  <si>
    <t>stpetergof-lib@yandex.ru</t>
  </si>
  <si>
    <t>Старый Петергоф, ул. Шахматова 12/2</t>
  </si>
  <si>
    <t>48</t>
  </si>
  <si>
    <t>Муниципальное бюджетное общеобразовательное учреждение средняя общеобразовательная школа села Сухая Лубна имени Мозгунова А.З.</t>
  </si>
  <si>
    <t>Юшманова Лилия Васильевна</t>
  </si>
  <si>
    <t>lubna48@mail.ru</t>
  </si>
  <si>
    <t>398504, Липецкая обл, Липецкий район, с. Сухая Лубна, ул. Советская, д. 23а</t>
  </si>
  <si>
    <t>(4742)75-55-41</t>
  </si>
  <si>
    <t>Муниципальное бюджетное  общеобразовательное учреждение</t>
  </si>
  <si>
    <t>Пасько Наталья Витальевна</t>
  </si>
  <si>
    <t>natapasko@yandex.ru</t>
  </si>
  <si>
    <t>Липецкая область Долгоруковский район. Д. веселая. Ул. Молодежная, 22</t>
  </si>
  <si>
    <t>средняя общеобразовательная школа д. Весёлая</t>
  </si>
  <si>
    <t>Долгоруковского муниципального района</t>
  </si>
  <si>
    <t>Липецкой области</t>
  </si>
  <si>
    <t>Муниципальная бюджетная общеобразовательная школа с. Стегаловка.</t>
  </si>
  <si>
    <t>Уразова Ольга Юрьевна учитель географии.</t>
  </si>
  <si>
    <t>8-905- 682-43- 11</t>
  </si>
  <si>
    <t>stegschool@mail.ru</t>
  </si>
  <si>
    <t>Липецкая область, Долгоруковский район с. Стегаловка ул. Школьная д. 5</t>
  </si>
  <si>
    <t xml:space="preserve">http://stegschool.ru/index.php/408-pervyj-shkolnyj-etap-vserossijskoj-olimpiady-shkolnikov </t>
  </si>
  <si>
    <t>Муниципальное  бюджетное общеобразовательное учреждение средняя общеобразовательная школа с. Становое Становлянского муниципального района Липецкой области</t>
  </si>
  <si>
    <t>Лахтикова Лидия Дмитриевна и</t>
  </si>
  <si>
    <t>ktoyan@inbox.ru</t>
  </si>
  <si>
    <t>399710 Липецкая область, Становлянский район, с. Становое,                         ул. Советская, д.89</t>
  </si>
  <si>
    <t>Ктоян Анжела Кимиковна</t>
  </si>
  <si>
    <t>Муниципальное бюджетное общеобразовательное
учреждение средняя общеобразовательная школа с. Сотниково.</t>
  </si>
  <si>
    <t>Волкова Диана Сергеевна</t>
  </si>
  <si>
    <t>8-952- 595-32- 55</t>
  </si>
  <si>
    <t>Липецкая область, Краснинский район, с. Сотниково, ул. Лесная, д. 20.</t>
  </si>
  <si>
    <t>МБОУ ООШ с.Измалково Измалковского района Липецкой области</t>
  </si>
  <si>
    <t>Козликина Галина Ивановна</t>
  </si>
  <si>
    <t xml:space="preserve"> izmalkovo2@yandex.ru</t>
  </si>
  <si>
    <t>Липецкая обл., Измалковский район, с.Измалково, ул. Советская 53</t>
  </si>
  <si>
    <t>49</t>
  </si>
  <si>
    <t>Федеральное государственное бюджетное образовательное учреждение высшего профессионального образования «Северо-Восточный государственный университет»</t>
  </si>
  <si>
    <t>Смирнова Вера Ильинична – заместитель председателя Магаданского регионального отделения РГО</t>
  </si>
  <si>
    <t>Тел.: 89148623773</t>
  </si>
  <si>
    <t>yakunina@mail.ru</t>
  </si>
  <si>
    <t>г. Магадан, ул. Портовая, д. 13</t>
  </si>
  <si>
    <t>Якунина Юлия Евгеньевна, декан социально-гуманитарного факультета СВГУ</t>
  </si>
  <si>
    <t>pevecvk@mail.ru</t>
  </si>
  <si>
    <t>50</t>
  </si>
  <si>
    <t>Географический факультет МПГУ</t>
  </si>
  <si>
    <t>Лобжанидзе АА.</t>
  </si>
  <si>
    <t>alobjanidze@yandex.ru</t>
  </si>
  <si>
    <t>М. Пироговская, д.1</t>
  </si>
  <si>
    <t>МОУ Каменская СОШ №2</t>
  </si>
  <si>
    <t>Любогощинская Екатерина Николаевна</t>
  </si>
  <si>
    <t>8-909-994-4081</t>
  </si>
  <si>
    <t>en11@yandex.ru</t>
  </si>
  <si>
    <t>Московская область Дмитровский р-н п.Горки-25</t>
  </si>
  <si>
    <t>Муниципальное общеобразовательное учреждение Орудьевская средняя общеобразовательная школа</t>
  </si>
  <si>
    <t>Адеева Ирина Васильевна, учитель химии и географии</t>
  </si>
  <si>
    <t>orud.sch@gmail.com</t>
  </si>
  <si>
    <t>141825, Московская область, Дмитровский район, с. Орудьево, ул. Фабричная</t>
  </si>
  <si>
    <t>8-926-992-87-35</t>
  </si>
  <si>
    <t>Государственное казенное образовательное учреждение высшего образования «Российская таможенная академия»</t>
  </si>
  <si>
    <t>Бусько Дмитрий Петрович</t>
  </si>
  <si>
    <t>d.busko@customs-academy.ru</t>
  </si>
  <si>
    <t>Россия, 140009, Московская область, г. Люберцы, Комсомольский проспект, д. 4</t>
  </si>
  <si>
    <t>8-903-713-58-99;</t>
  </si>
  <si>
    <t>8 (495) 500-13-84</t>
  </si>
  <si>
    <t>Муниципальное бюджетное общеобразовательное учреждение Средняя общеобразовательная школа № 25 г. Химки</t>
  </si>
  <si>
    <t>Кондратова Елена Викторовна, учитель географии</t>
  </si>
  <si>
    <t>8 (968) 097-32-07</t>
  </si>
  <si>
    <t>141410 г. Химки Московской области, Молодежный проезд, д.4</t>
  </si>
  <si>
    <t>http://mou25.himki-edu.ru/</t>
  </si>
  <si>
    <t>Муниципальное общеобразовательное учреждение Дубровицкая средняя общеобразовательная школа имени Героя России А.Г. Монетова</t>
  </si>
  <si>
    <t>заместитель директора по УВР, учитель географии Кусова Светлана Геннадьевна</t>
  </si>
  <si>
    <t>kuksova69@gmail.com</t>
  </si>
  <si>
    <t>Московская область, Городской округ Подольск, пос. Дубровицы, д. 48</t>
  </si>
  <si>
    <t>Российский Государственный Университет Туризма и Сервиса</t>
  </si>
  <si>
    <t>Сахарчук Елена Сергеевна</t>
  </si>
  <si>
    <t>МО, Пушкинский м.р., д.п. Черкизово, ул. Главная, д.99</t>
  </si>
  <si>
    <t>Муниципальное Бюджетное Общеобразовательное Учреждение  Средняя Общеобразовательная школа № 1 г.о. Пущино</t>
  </si>
  <si>
    <t xml:space="preserve">Агеева Юлия Сергеевна  </t>
  </si>
  <si>
    <t xml:space="preserve">8-915-390-04-56  </t>
  </si>
  <si>
    <t>uli4ka19861507@mail.ru</t>
  </si>
  <si>
    <t>Московская область, г. Пущино, микрорайон «В» д. 7 «А»</t>
  </si>
  <si>
    <t>Фадеева Ирина Васильевна, учитель химии и географии</t>
  </si>
  <si>
    <t>8-9269928735</t>
  </si>
  <si>
    <t>141825, Московская область, Дмитровский район, село Орудьево, улица Фабричная</t>
  </si>
  <si>
    <t>Муниципальное Бюджетное Общеобразовательное 
Учреждение Средняя Общеобразовательная школа №1 г.о. Пущино</t>
  </si>
  <si>
    <t xml:space="preserve"> +7 915 390 04 56</t>
  </si>
  <si>
    <t>Московская область г. Пущино Микрорайон «В» д. 7 «А»</t>
  </si>
  <si>
    <t>http://school1-psn.edumsko.ru/</t>
  </si>
  <si>
    <t>ООО "ХолКом"</t>
  </si>
  <si>
    <t>Медведев Геннадий Вячеславович</t>
  </si>
  <si>
    <t xml:space="preserve">8(910)4223309 </t>
  </si>
  <si>
    <t xml:space="preserve">89104223309@mail.ru </t>
  </si>
  <si>
    <t>142840 МО Ступинский район п.Михнево ул.Горького 3а</t>
  </si>
  <si>
    <t>www.hol-com.ru</t>
  </si>
  <si>
    <t>Муниципальное общеобразовательное учреждение Саввинская общеобразовательная школа имени Семёна Афанасьевича Калабалина</t>
  </si>
  <si>
    <t>Боброва Галина Николаевна</t>
  </si>
  <si>
    <t>Факс:8(496 40) 28934,
 телефон: 2-89-36</t>
  </si>
  <si>
    <t>schoolsav12@yandex.ru</t>
  </si>
  <si>
    <t>140332 Московская область,  Егорьевский район, село Саввино, микрорайон Восточный, д.8.</t>
  </si>
  <si>
    <t>77</t>
  </si>
  <si>
    <t>Федеральное государственное бюджетное образовательное учреждение высшего образования «Московский государственный университет имени М.В.Ломоносова»</t>
  </si>
  <si>
    <t>Исаченкова Лидия Борисовна</t>
  </si>
  <si>
    <t>916 6161948</t>
  </si>
  <si>
    <t>isalida@mail.ru</t>
  </si>
  <si>
    <t>г. Москва, Ленинские горы, д. 1</t>
  </si>
  <si>
    <t xml:space="preserve">http://www.geogr.msu.ru/news/news_detail.php?ID=11926 </t>
  </si>
  <si>
    <t>Государственное бюджетное учреждение культуры г. Москвы "Дом культуры "Дружба"</t>
  </si>
  <si>
    <t>Поступинская Татьяна Александровна</t>
  </si>
  <si>
    <t>8-926-483-63-73</t>
  </si>
  <si>
    <t>corrrida@mail.ru</t>
  </si>
  <si>
    <t>117546, г. Москва, ул. Медынская, 6А</t>
  </si>
  <si>
    <t>8-495-384-76-62</t>
  </si>
  <si>
    <t>РГУ нефти и газа им. Губкина</t>
  </si>
  <si>
    <t>Полякова Юлия Давидовна</t>
  </si>
  <si>
    <t>8916-682-58-53</t>
  </si>
  <si>
    <t>rusyaz@yandex.ru</t>
  </si>
  <si>
    <t>119991, Город Москва, проспект Ленинский, дом 65, корпус 1</t>
  </si>
  <si>
    <t>Федеральное государственное бюджетное образовательное учреждение высшего образования "Российский Государственный Гуманитрный Университет"</t>
  </si>
  <si>
    <t>Андрианова Марина Сергеевна</t>
  </si>
  <si>
    <t>7 495 250 69 74
7 916 673 83 56</t>
  </si>
  <si>
    <t>mary@rggu.ru</t>
  </si>
  <si>
    <t>г. Москва,</t>
  </si>
  <si>
    <t>http://rggu.ru/projects/dictant/</t>
  </si>
  <si>
    <t>Миусская, пл., д. 6</t>
  </si>
  <si>
    <t>РГАУ-МСХА имени К. А. Тимирязева</t>
  </si>
  <si>
    <t>Лабазова Татьяна Игоревна</t>
  </si>
  <si>
    <t>8(919) 776-65-04</t>
  </si>
  <si>
    <t>labazova.t@gmail.com</t>
  </si>
  <si>
    <t>127550 г. Москва, ул. Тимирязевская, 49</t>
  </si>
  <si>
    <t>Государственное автономное образовательное учреждение высшего образования города Москвы «МОСКОВСКИЙ ГОРОДСКОЙ ПЕДАГОГИЧЕСКИЙ УНИВЕРСИТЕТ» (ГАУО ВО МГПУ)</t>
  </si>
  <si>
    <t>Шульгина Ольга Владимировна</t>
  </si>
  <si>
    <t>7(499)7485892</t>
  </si>
  <si>
    <t>ShulginaOV@mgpu.ru</t>
  </si>
  <si>
    <t>105568, г. Москва, ул. Чечулина, д. 1</t>
  </si>
  <si>
    <t>https://www.mgpu.ru/articles/1080</t>
  </si>
  <si>
    <t>8-499-748-58-82,</t>
  </si>
  <si>
    <t>Olga_Shulgina@mail.ru</t>
  </si>
  <si>
    <t>8-916-260-69-73</t>
  </si>
  <si>
    <t>ГБУК г. Москвы "Центральная универсальная научная библиотека имени Н.А. Некрасова".</t>
  </si>
  <si>
    <t>Маслов Андрей Павлович.</t>
  </si>
  <si>
    <t>Тел.: 8(910)490-65-69</t>
  </si>
  <si>
    <t>a.maslov@nekrasovka.ru</t>
  </si>
  <si>
    <t>г. Москва, ул. Бауманская, д. 58/25, стр. 14.</t>
  </si>
  <si>
    <t>ГАОУ ВО МГИИТ имени Ю.А. Сенкевича</t>
  </si>
  <si>
    <t>Дмитриева Марина Валерьевна</t>
  </si>
  <si>
    <t>8 925 90631 14</t>
  </si>
  <si>
    <t>125499 г. Москва, Кронштадтский б-р, д. 43А.</t>
  </si>
  <si>
    <t xml:space="preserve">http://www.mgiit.ru/content/%D0%B2%D1%81%D0%B5%D1%80%D0%BE%D1%81%D1%81%D0%B8%D0%B9%D1%81%D0%BA%D0%B8%D0%B9-%D0%B3%D0%B5%D0%BE%D0%B3%D1%80%D0%B0%D1%84%D0%B8%D1%87%D0%B5%D1%81%D0%BA%D0%B8%D0%B9-%D0%B4%D0%B8%D0%BA%D1%82%D0%B0%D0%BD%D1%82 </t>
  </si>
  <si>
    <t>БузяковаИннна Валерьевна</t>
  </si>
  <si>
    <t>8925 858 90 07</t>
  </si>
  <si>
    <t>ГАПОУ МОК им. В. Талалихина</t>
  </si>
  <si>
    <t>Сорокина Светлана Сергеевна</t>
  </si>
  <si>
    <t>8 903 120 40 75</t>
  </si>
  <si>
    <t>swetlana493@yandex.ru</t>
  </si>
  <si>
    <t>109235  г. Москва, ул. 1- ый  Курьяновский проезд д.14</t>
  </si>
  <si>
    <t>МАОУ «Гимназия г. Троицка»</t>
  </si>
  <si>
    <t>Беляева Оксана Владимировна</t>
  </si>
  <si>
    <t>belyaeva.o.v@yandex.ru</t>
  </si>
  <si>
    <t>г. Москва, го Троицк, Октябрьский проспект, 6</t>
  </si>
  <si>
    <t>Федеральное государственное казенное образовательное учреждение "Московский кадетский корпус "Пансион воспитанниц Министерства обороны Российской федерации"</t>
  </si>
  <si>
    <t>Полстянкина Ольга Леонидовна</t>
  </si>
  <si>
    <t>8-910-424-06-02</t>
  </si>
  <si>
    <t>olgapolstyankina@yandex.ru</t>
  </si>
  <si>
    <t>г. Москва ул. Поликарпова д. 21</t>
  </si>
  <si>
    <t>МАОУ «Троицкий научно-методический центр развития образования»</t>
  </si>
  <si>
    <t>Гаврилова Ирина Николаевна</t>
  </si>
  <si>
    <t>8906 710 82 61</t>
  </si>
  <si>
    <t>nmk.troitsk@mail.ru</t>
  </si>
  <si>
    <t>г. Москва, Троицк, ул. Спортивная, 13</t>
  </si>
  <si>
    <t>Государственное бюджетное общеобразовательное учреждение Центр образования № 1311 "Тхия" г. Москвы (ГБОУ ЦО № 1311)</t>
  </si>
  <si>
    <t>Шалупина Елена Романовна</t>
  </si>
  <si>
    <t>8(985)258 44 95</t>
  </si>
  <si>
    <t>geo@msk.ort.ru</t>
  </si>
  <si>
    <t>г. Москва, 119421, Ленинский проспект, дом 97, корпус 1</t>
  </si>
  <si>
    <t>Федеральное государственное бюджетное образовательное учреждение высшего  образования "Московский государственный университет геодезии и картографии" (МИИГАиК)</t>
  </si>
  <si>
    <t>Андреев Вячеслав Дмитриевич</t>
  </si>
  <si>
    <t>+7(916)231-26-54</t>
  </si>
  <si>
    <t>andreevvdm@gmail.com</t>
  </si>
  <si>
    <t>г. Москва, Гороховский пер. дом 4</t>
  </si>
  <si>
    <t>miigaik.ru</t>
  </si>
  <si>
    <t>sno@miigaik.ru</t>
  </si>
  <si>
    <t>Муниципальное автономное общеобразовательное учреждение "Средняя общеобразовательная школа № 6" городского округа Троицк</t>
  </si>
  <si>
    <t>Директор:</t>
  </si>
  <si>
    <t>180841, Москва, город Троицк,</t>
  </si>
  <si>
    <t>Веригина Наталия Алексеевна</t>
  </si>
  <si>
    <t>Школа: +7 (495) 851-40-64,</t>
  </si>
  <si>
    <t>buslen-kot@mail.ru</t>
  </si>
  <si>
    <t>Микрорайон "В", дом 53</t>
  </si>
  <si>
    <t>Учитель географии:</t>
  </si>
  <si>
    <t>+7 (495) 851-40-27, +7 (495) 851-28-48</t>
  </si>
  <si>
    <t>Бусленко Татьяна Николаевна</t>
  </si>
  <si>
    <t>+7 (903) 278-75-08</t>
  </si>
  <si>
    <t>ФГКОУ "Московское СВУ" МО РФ</t>
  </si>
  <si>
    <t>Черномаз Валентина Владимировна</t>
  </si>
  <si>
    <t>(495) 472-86-73 89175552315</t>
  </si>
  <si>
    <t>info@m-svu.ru</t>
  </si>
  <si>
    <t>129345, г. Москва, Извилистый проезд, д.11</t>
  </si>
  <si>
    <t>Государственное бюджетное профессиональное образовательное учреждение города Москвы "Московский государственный образовательный комплекс"</t>
  </si>
  <si>
    <t>Полякова Наталья Ивановна.</t>
  </si>
  <si>
    <t>npolyakova73@mail.ru</t>
  </si>
  <si>
    <t>125362 Москва, проезд Стратонавтов, 15</t>
  </si>
  <si>
    <t xml:space="preserve">http://mgok.mskobr.ru/ads_edu/vserossijskij_geograficheskij_diktant_-_2016/ </t>
  </si>
  <si>
    <t>Библиотека №52 ГБУК г. Москвы «ЦБС СВАО»</t>
  </si>
  <si>
    <t>Гребенщикова</t>
  </si>
  <si>
    <t>Biblio52@bibliosvao.ru</t>
  </si>
  <si>
    <t>Москва, Ул. Конёнкова,23</t>
  </si>
  <si>
    <t>http://bibliosvao.ru/vserossijskij-geograficheskij-diktant-2016/</t>
  </si>
  <si>
    <t>8 917 558 08 17</t>
  </si>
  <si>
    <t>19</t>
  </si>
  <si>
    <t>Библиотека №50 ГБУК г. Москвы «ЦБС СВАО»</t>
  </si>
  <si>
    <t>Миронова С.В.</t>
  </si>
  <si>
    <t>biblio50@bibliosvao.ru</t>
  </si>
  <si>
    <t>Москва, ул. Октябрьская, д.103, кор.1, метро Марьина роща</t>
  </si>
  <si>
    <t>8-495- 123-65- 72</t>
  </si>
  <si>
    <t>20</t>
  </si>
  <si>
    <t>Библиотека №61 ГБУК г. Москвы «ЦБС СВАО»</t>
  </si>
  <si>
    <t>Штана Светлана</t>
  </si>
  <si>
    <t>Москва, Ул. Верхоянская, д.6, корп.1</t>
  </si>
  <si>
    <t>Ивановна</t>
  </si>
  <si>
    <t>8 910 403 62 51</t>
  </si>
  <si>
    <t>biblio61@bibliosvao.ru</t>
  </si>
  <si>
    <t>21</t>
  </si>
  <si>
    <t>Государственное бюджетное общеобразовательное учреждение г. Москвы "Школа №2120".</t>
  </si>
  <si>
    <t>Чернева Наталья Викторовна</t>
  </si>
  <si>
    <t>cherneva2060@mail.ru</t>
  </si>
  <si>
    <t>г. Москва, г. Московский, ул. Бианки, д. 9 а.</t>
  </si>
  <si>
    <t xml:space="preserve">http://sch2120tn.mskobr.ru/novosti/20_noyabrya_2016_goda_sostoitsya_vtoroj_vserossijskij_geograficheskij_diktant/ </t>
  </si>
  <si>
    <t>Государственное бюджетное общеобразовательное учреждение города Москвы Школа №2129 имени Героя Советского Союза П.И. Романова</t>
  </si>
  <si>
    <t>Гридчина Ирина Николаевна</t>
  </si>
  <si>
    <t>7(925)459-68-30</t>
  </si>
  <si>
    <t>2129@edu.mos.ru, cafmex@mail.ru</t>
  </si>
  <si>
    <t>115432, Москва, 2-й Южнопортовый проезд, дом 11, строение 1</t>
  </si>
  <si>
    <t>http://sch2129uv.mskobr.ru/novosti/vserossijskij_geograficheskij_diktant_v_shkole_2129/</t>
  </si>
  <si>
    <t>+7 (495) 679-19- 39, +7 (495) 958-88- 27,</t>
  </si>
  <si>
    <t>8-925- 45-96- 830</t>
  </si>
  <si>
    <t>Муниципальное бюджетное общеобразовательное учреждение "Котельниковская средняя общеобразовательная школа №2"</t>
  </si>
  <si>
    <t>Никитина Ольга Евгеньевна</t>
  </si>
  <si>
    <t>bossylu@mail.ru</t>
  </si>
  <si>
    <t>140054, Московская область, г.о. Котельники, улица Новая д.39</t>
  </si>
  <si>
    <t>8-926-302-79-27</t>
  </si>
  <si>
    <t>ГБОУ Школа № 814</t>
  </si>
  <si>
    <t>Раздувалова Оксана Юрьевна</t>
  </si>
  <si>
    <t>8 (903) 585-43-82; 8 (499) 2331671</t>
  </si>
  <si>
    <t>sch814-uvr@mail.ru</t>
  </si>
  <si>
    <t>119501, Москва, ул. Веерная, д.5,корп.2</t>
  </si>
  <si>
    <t>Государственное бюджетное общеобразовательное учреждение города Москвы "Школа № 293 имени А.Т. Твардовского"</t>
  </si>
  <si>
    <t>Зорин Иван Валерьевич</t>
  </si>
  <si>
    <t>Москва, ул. Ярославская д. 27</t>
  </si>
  <si>
    <t>ГБОУ школа 2054 ШО 4</t>
  </si>
  <si>
    <t>Губкин Михаил Маратович</t>
  </si>
  <si>
    <t>8(985)649-38-36</t>
  </si>
  <si>
    <t>Москва, Балаклавский пр-т,метро Чертановская,д.1</t>
  </si>
  <si>
    <t>27</t>
  </si>
  <si>
    <t>Государственное бюджетное общеобразовательное учреждение города Москвы "Школа № 1454 "Центр образования Тимирязовский"</t>
  </si>
  <si>
    <t>Богданова Елена Викторовна</t>
  </si>
  <si>
    <t>8-499-976-98-24, 8-916-099-00-44</t>
  </si>
  <si>
    <t>127550 г. Москва, Дмитровское шоссе, д. 43, д. 14а</t>
  </si>
  <si>
    <t>Государственное казенное общеобразовательное учреждение города Москвы "Кадетская школа-интернат № 5 "Преображенский кадетский корпус"</t>
  </si>
  <si>
    <t>Римарева Ирина Анатольевна</t>
  </si>
  <si>
    <t>107150, Москва, Лосиноостровская улица, дом 22А</t>
  </si>
  <si>
    <t>Государственное бюджетное общеобразовательное учреждение города Москвы "Гимназия № 1595"</t>
  </si>
  <si>
    <t>Ешков Владимир Юрьевич</t>
  </si>
  <si>
    <t>8 964 797 80 54</t>
  </si>
  <si>
    <t>2-я Вольская ул., 7,к.2, Москва</t>
  </si>
  <si>
    <t>Государственное бюджетное общеобразовательное учреждение города Москвы "Школа № 2051"</t>
  </si>
  <si>
    <t>пр. Защитников Москвы, 9, к. 2, Москва</t>
  </si>
  <si>
    <t xml:space="preserve"> Котова Елена Владимировна</t>
  </si>
  <si>
    <t>7(495)679-19-39</t>
  </si>
  <si>
    <t>2129@edu.mos.ru</t>
  </si>
  <si>
    <t>115432 Москва, 3-й Кожуховский проезд, дом 3А</t>
  </si>
  <si>
    <t>115432 Москва, 6-я Кожуховская улица, дом 8</t>
  </si>
  <si>
    <t xml:space="preserve">РОССИЙСКАЯ ГОСУДАРСТВЕННАЯ БИБЛИОТЕКА ДЛЯ МОЛОДЕЖИ </t>
  </si>
  <si>
    <t xml:space="preserve">МОСКАЛЕВА А.М. </t>
  </si>
  <si>
    <t>7 (499) 161-32-19</t>
  </si>
  <si>
    <t>moskalyova@rgub.ru</t>
  </si>
  <si>
    <t xml:space="preserve">Г. МОСКВА, УЛ. БОЛЬШАЯ ЧЕРКИЗОВСКАЯ Д 4 </t>
  </si>
  <si>
    <t>ФГБОУ ВО "Российский экономический университет имени Г.В. Плеханова"</t>
  </si>
  <si>
    <t>Малова Дарья Вадимовна</t>
  </si>
  <si>
    <t>8(499)237-92-31
8(903) 115-03-48</t>
  </si>
  <si>
    <t>malova.dv@rea.ru
malova-daria@yandex.ru</t>
  </si>
  <si>
    <t>г. Москва, Стремянный переулок, 36</t>
  </si>
  <si>
    <t>ФГБУК «Российская государственная детская библиотека»</t>
  </si>
  <si>
    <t>Кивелевич Эмилия</t>
  </si>
  <si>
    <t>8 916 88 99 016</t>
  </si>
  <si>
    <t>kibo@rgdb.ru</t>
  </si>
  <si>
    <t>Калужская пл.д.1</t>
  </si>
  <si>
    <t xml:space="preserve">http://rgdb.ru/home/news-archive/3094-vserossijskij-geograficheskij-diktant-v-rgdb </t>
  </si>
  <si>
    <t>ГБОУ лицей №1525 "Красносельский"</t>
  </si>
  <si>
    <t>Мусин Ильяс Гаярович</t>
  </si>
  <si>
    <t>7(499)264-15-11</t>
  </si>
  <si>
    <t>TregubovaEP@edu.mos.ru</t>
  </si>
  <si>
    <t>107140 Москва, 2-й Красносельский переулок, дом 18</t>
  </si>
  <si>
    <t>ГБОУ Школа 2009</t>
  </si>
  <si>
    <t>Ларионова Галина Викторовна</t>
  </si>
  <si>
    <t>8 965 439 83 15</t>
  </si>
  <si>
    <t>Galinalarionova70@yandex.ru</t>
  </si>
  <si>
    <t>Москва, ул. Южнобутовская, д. 52 корп. 2</t>
  </si>
  <si>
    <t>ГОСУДАРСТВЕННОЕ БЮДЖЕТНОЕ ОБЩЕОБРАЗОВАТЕЛЬНОЕ УЧРЕЖДЕНИЕ ГОРОДА МОСКВЫ « Инженерно – техническая школа имени дважды Героя Советского Союза  П.Р. Поповича »</t>
  </si>
  <si>
    <t xml:space="preserve">Соколова  Нина Васильевна ( учитель географии ) </t>
  </si>
  <si>
    <t>NinVS53@yandex.ru</t>
  </si>
  <si>
    <t xml:space="preserve">Малый Коптевский проезд, д.3 </t>
  </si>
  <si>
    <t>Государственное бюджетное общеобразовательное учреждение города Москвы "Школа № 1021".</t>
  </si>
  <si>
    <t>Барциц Виктория Витальевна</t>
  </si>
  <si>
    <t xml:space="preserve">  +7 499 780‑68-94, +7 499 780‑97-96</t>
  </si>
  <si>
    <t>barcic@sch1021.ru</t>
  </si>
  <si>
    <t>Москва, ул. Главная, 9а</t>
  </si>
  <si>
    <t>Государственное бюджетное общеобразовательное учреждение города Москвы "Школа с углубленным изучением английского языка № 1250"</t>
  </si>
  <si>
    <t>Репина Анна Степановна</t>
  </si>
  <si>
    <t>8 (985) 761-18-30</t>
  </si>
  <si>
    <t>repinast@yandex.ru</t>
  </si>
  <si>
    <t>г. Москва, Ленинградское шоссе, д. 27</t>
  </si>
  <si>
    <t>51</t>
  </si>
  <si>
    <t>ФГБОУ ВО «Мурманский арктический
государственный университет»</t>
  </si>
  <si>
    <t>Икко Наталья Викторовна - заведующая
кафедрой естественных наук МАГУ</t>
  </si>
  <si>
    <t xml:space="preserve"> +7 902 137 37 61</t>
  </si>
  <si>
    <t>e-mail: ikko@lenta.ru</t>
  </si>
  <si>
    <t>183038,
г. Мурманск,
ул. Капитана
Егорова, д.15</t>
  </si>
  <si>
    <t>http://www.mshu.edu.ru</t>
  </si>
  <si>
    <t>ФГБОУ ВПО &amp;quot;Мурманский
государственный технический
университет&amp;quot;</t>
  </si>
  <si>
    <t>Ибатуллина Саида Талгатовна - директор
подготовительных курсов МГТУ</t>
  </si>
  <si>
    <t>Тел.: +7 8152403294.
Моб.: +7 921 709 69 76.</t>
  </si>
  <si>
    <t>ibatullinast@mstu.edu.ru</t>
  </si>
  <si>
    <t>183010,
г. Мурманск,
ул. Спортивная,
д. 13</t>
  </si>
  <si>
    <t>http://www.mstu.edu.ru</t>
  </si>
  <si>
    <t>Муниципальное бюджетное
общеобразовательное учреждение
средняя общеобразовательная школа
№ 10 имени К. И. Душенова</t>
  </si>
  <si>
    <t>Мелькикян Людмила Брониславовна –
директор школы</t>
  </si>
  <si>
    <t>(81537) 48137</t>
  </si>
  <si>
    <t>mail@severschool10.ru</t>
  </si>
  <si>
    <t>184600,
Мурманская обл.,
г. Североморск,
ул. Душенова,
д. 13а</t>
  </si>
  <si>
    <t>http://severschool10.ru</t>
  </si>
  <si>
    <t>Филиал ФГБОУ ВО «Мурманский
государственный технический
университет» в городе Полярный
Мурманской области</t>
  </si>
  <si>
    <t>Чернов Александр Владимирович -
директор филиала</t>
  </si>
  <si>
    <t>(815-51) 7-36- 60</t>
  </si>
  <si>
    <t>ChernovAV@mstu.edu.ru</t>
  </si>
  <si>
    <t>184650,
Мурманская обл.,
г. Полярный,
ул. Лунина, д. 5</t>
  </si>
  <si>
    <t>http://pf.mstu.edu.ru</t>
  </si>
  <si>
    <t>83</t>
  </si>
  <si>
    <t>ГБУК «Ненецкий краеведческий музей»</t>
  </si>
  <si>
    <t>Уваров Сергей Александрович</t>
  </si>
  <si>
    <t>sergeiuvarov@ya.ru</t>
  </si>
  <si>
    <t>г. Нарьян-Мар, ул. Победы д.5.</t>
  </si>
  <si>
    <t xml:space="preserve">http://www.naomuseum.ru/news/586-priglashaem-v-nenetskij-kraevedcheskij-muzej-na-ii-vserossijskogo-geograficheskogo-diktanta-2016 </t>
  </si>
  <si>
    <t>ГБОУ НАО «Средняя школа № 4»</t>
  </si>
  <si>
    <t>Борисова Мария Дмитриевна</t>
  </si>
  <si>
    <t>info@naomuseum.ru, school-472@mail.ru</t>
  </si>
  <si>
    <t>г. Нарьян-Мар, проезд  имени Капитана Матросова д. 1</t>
  </si>
  <si>
    <t>http://school4nao.ru/index.php?ELEMENT_ID=941</t>
  </si>
  <si>
    <t>52</t>
  </si>
  <si>
    <t>ФГБОУ ВО "Нижегородский государственный педагогический университет имени Козьмы Минина"</t>
  </si>
  <si>
    <t>Нижегородская область, г. Нижний Новгород, ул. Ульянова, 1</t>
  </si>
  <si>
    <t>Федеральное государственное автономное образовательное учреждение высшего образования «Национальный исследовательский Нижегородский государственный университет им. Н.И. Лобачевского»</t>
  </si>
  <si>
    <t>603950, г.Нижний Новгород, пр.Гагарина, 23</t>
  </si>
  <si>
    <t>Муниципальное бюджетное общеобразовательное учреждение Ужовская средняя школа (МБОУ Ужовская СШ)</t>
  </si>
  <si>
    <t>Стучилина Т.В.</t>
  </si>
  <si>
    <t>olesya.chursina.01@mail.ru</t>
  </si>
  <si>
    <t>Нижегородская область, Починковский район, п.Ужовка, ул. Пушкинская, дом 52-а</t>
  </si>
  <si>
    <t>53</t>
  </si>
  <si>
    <t>Новгородский государственный университет в Великом Новгороде</t>
  </si>
  <si>
    <t>Наталья Геннадьевна Дмитрук</t>
  </si>
  <si>
    <t>novgeo@mail.ru</t>
  </si>
  <si>
    <t>Великий Новгород,</t>
  </si>
  <si>
    <t>ул. Большая Санкт-Петербургская, д. 41</t>
  </si>
  <si>
    <t>Муниципальное автономное образовательное учреждение «Средняя общеобразовательная школа № 9»</t>
  </si>
  <si>
    <t>Бушигина Ирина</t>
  </si>
  <si>
    <t>school9bor@yandex.ru</t>
  </si>
  <si>
    <t>174400, г.Боровичи ул.Кооперативная, 51</t>
  </si>
  <si>
    <t>Борисовна</t>
  </si>
  <si>
    <t>8-921-200-49-16</t>
  </si>
  <si>
    <t>Муниципальное автономное общеобразовательное учреждение «Волотовская средняя школа»</t>
  </si>
  <si>
    <t>Михеева Зоя Викторовна</t>
  </si>
  <si>
    <t>tamara.tvorogova@</t>
  </si>
  <si>
    <t>Новгородская область, п. Волот,    ул. Комсомольская, д. 17</t>
  </si>
  <si>
    <t>yandex.ru</t>
  </si>
  <si>
    <t>Муниципальное автономное учреждение "Молодежный центр "Импульс"</t>
  </si>
  <si>
    <t>Чистова Елена Викторовна</t>
  </si>
  <si>
    <t>lub-impuls@mail.ru</t>
  </si>
  <si>
    <t>п.Любытино, ул.Пушкинскаяд.24</t>
  </si>
  <si>
    <t>https://vk.com/id140019985</t>
  </si>
  <si>
    <t>Елена Викторовна</t>
  </si>
  <si>
    <t>8 (816 68) 61 988</t>
  </si>
  <si>
    <t>Муниципальное автономное общеобразовательное учреждение «Средняя школа №2» г. Малая Вишера</t>
  </si>
  <si>
    <t>Симонова Н.А.</t>
  </si>
  <si>
    <t>816-60-31-785</t>
  </si>
  <si>
    <t>klementina2010@yandex.ru</t>
  </si>
  <si>
    <t>174260 г. Малая Вишера ул. Карла Маркса д. 18</t>
  </si>
  <si>
    <t>Муниципальное автономное общеобразовательное учреждение «Марёвская средняя школа»</t>
  </si>
  <si>
    <t>Васильева Ирина Евгеньевна</t>
  </si>
  <si>
    <t>8(81663)21131,</t>
  </si>
  <si>
    <t>bible@novgorod.net</t>
  </si>
  <si>
    <t>с. Марёво ул. Мудрова д. 19</t>
  </si>
  <si>
    <t>Муниципальное автономное общеобразовательное учреждение «Средняя школа с.Мошенское»</t>
  </si>
  <si>
    <t>Кольцова Татьяна Сергеевна</t>
  </si>
  <si>
    <t>8-909-535-12-25</t>
  </si>
  <si>
    <t>Koltsowa.tania2012@yandex.ru</t>
  </si>
  <si>
    <t>174450, Новгородская обл., с.Мошенское, ул.Калинина, д.32</t>
  </si>
  <si>
    <t>МАОУ Пролетарская средняя общеобразовательная школа</t>
  </si>
  <si>
    <t>Жукова Д.А.</t>
  </si>
  <si>
    <t>744-167</t>
  </si>
  <si>
    <t>psoh110@yandex.ru</t>
  </si>
  <si>
    <t>175030 Новгородский район, п.Пролетарий, ул. Школьный двор, д.4</t>
  </si>
  <si>
    <t>Геннадьевна</t>
  </si>
  <si>
    <t>Муниципальное автономное общеобразовательное учреждение «Средняя школа №1 имени Н.И. Кузнецова» г. Пестово</t>
  </si>
  <si>
    <t>Тихонова Ирина Витальевна</t>
  </si>
  <si>
    <t>8(81669)5-25-87</t>
  </si>
  <si>
    <t>mosshn1@mail.ru</t>
  </si>
  <si>
    <t>Новгородская область, г. Пестово, ул. Новгородская, д.77</t>
  </si>
  <si>
    <t>Муниципальное автономное учреждение дополнительного образования «Центр детского творчества»</t>
  </si>
  <si>
    <t>soltsi.galaktika@yandex.ru</t>
  </si>
  <si>
    <t>175040, Новгородская область, г.Сольцы, Советский проспект, дом 11</t>
  </si>
  <si>
    <t>Кузьмина Эльвира Азовна</t>
  </si>
  <si>
    <t>(81655)31143</t>
  </si>
  <si>
    <t>Муниципальное автономное общеобразовательное учреждение «Гимназия» г. Старая Русса</t>
  </si>
  <si>
    <t>Любомирова Лариса Алексеевна</t>
  </si>
  <si>
    <t>mtv68@list.ru</t>
  </si>
  <si>
    <t>175204, г. Старая Русса, ул. Александровская, д.10</t>
  </si>
  <si>
    <t>(81652)57383</t>
  </si>
  <si>
    <t>Муниципальное автономное общеобразовательное учреждение «Средняя общеобразовательная школа №1 им.Н.А.Некрасова»</t>
  </si>
  <si>
    <t>Анджан Инна</t>
  </si>
  <si>
    <t>ou1_tudovo@mail.ru</t>
  </si>
  <si>
    <t>174210, Новгородская обл., г.Чудово ул. Титова д.10</t>
  </si>
  <si>
    <t>Владимировна</t>
  </si>
  <si>
    <t>8-9211924845</t>
  </si>
  <si>
    <t>Муниципальное автономное общеобразовательное учреждение «Гимназия «Логос»</t>
  </si>
  <si>
    <t>Виноградова Наталья Николаевна</t>
  </si>
  <si>
    <t>logos25@yandex.ru</t>
  </si>
  <si>
    <t>174210, Новгородская обл., г. Чудово, ул. Титова, д.10-а</t>
  </si>
  <si>
    <t>«МБОУ СОШ им. Г.И. Успенского»</t>
  </si>
  <si>
    <t>Дэр Валентина Павловна</t>
  </si>
  <si>
    <t>valentina_derr@mail.ru</t>
  </si>
  <si>
    <t>174210, Новгородская обл. Чудовский район, д.Сябреницы, ул. Школьная, 1</t>
  </si>
  <si>
    <t>http://syabrenitskayaschool.edusite.ru/p46aa1.html</t>
  </si>
  <si>
    <t>д. Сябреницы</t>
  </si>
  <si>
    <t>Муниципальное бюджетное общеобразовательное учреждение «Основная общеобразовательная школа» с. Оскуй</t>
  </si>
  <si>
    <t>Постнова Наталья Николаевна</t>
  </si>
  <si>
    <t>natali.postnova@mail.ru</t>
  </si>
  <si>
    <t>174218, Новгородская область, Чудовский район, с. Оскуй</t>
  </si>
  <si>
    <t>Ул. Тони Михеевой,</t>
  </si>
  <si>
    <t>д.  3</t>
  </si>
  <si>
    <t>Центральная районная библиотека МБУК «Шимская МБС»</t>
  </si>
  <si>
    <t>Конькова Елена Геннадьевна</t>
  </si>
  <si>
    <t>1971rjymrjdf@mail.ru</t>
  </si>
  <si>
    <t>174150, Новгородская область, п.Шимск, ул.Новгородская, д.19</t>
  </si>
  <si>
    <t>МАОУ «Гимназия» г. Старая Русса</t>
  </si>
  <si>
    <t>+7(81652)57383</t>
  </si>
  <si>
    <t>Новгородская область, г. Старая Русса, ул. Александровская, д.10</t>
  </si>
  <si>
    <t>Муниципальное автономное общеобразовательное учреждение «Средняя школа п. Батецкий»</t>
  </si>
  <si>
    <t>Гаврилова Ольга Анатольевна</t>
  </si>
  <si>
    <t>oljakobr@mail.ru</t>
  </si>
  <si>
    <t>175000, Новгородская область Батецкий район посёлок Батецкий ул. Первомайская д. 24</t>
  </si>
  <si>
    <t>Муниципальное автономное общеобразовательное учреждение «Демянская средняя школа имени Героя Советского Союза А.Н.Дехтяренко»</t>
  </si>
  <si>
    <t>Акимова Галина Николаевна</t>
  </si>
  <si>
    <t>8(81651)42-385</t>
  </si>
  <si>
    <t>Новгородская область, п. Демянск, ул. Школьная д.10</t>
  </si>
  <si>
    <t>Муниципальное автономное общеобразовательное учреждение "Лавровская средняя школа имени Героя Советского Союза И.Д. Черняховского"</t>
  </si>
  <si>
    <t>Мудрова Любовь Анатольевна</t>
  </si>
  <si>
    <t>8(81651)98-183</t>
  </si>
  <si>
    <t>Новгородская область Демянский район д. Лаврово, ул. Школьная д.2.</t>
  </si>
  <si>
    <t xml:space="preserve">Муниципальное автономное общеобразовательное учреждение «Лычковская средняя школа имени Героя Советского Союза Стружкина И.В.»  </t>
  </si>
  <si>
    <t>Дудник Елена Владимировна</t>
  </si>
  <si>
    <t>8(81651)94-238</t>
  </si>
  <si>
    <t>175300 С. Лычково Демянского района Новгородской области, ул. 1 Мая, дом 28</t>
  </si>
  <si>
    <t>Муниципальное автономное общеобразовательное учреждение «Ямникская средняя школа»</t>
  </si>
  <si>
    <t>Кукушкина Людмила Семеновна</t>
  </si>
  <si>
    <t>8(81651)96-343</t>
  </si>
  <si>
    <t>175303, Новгородская область, Демянский район, д. Ямник, ул. Садовая, д. 2а</t>
  </si>
  <si>
    <t>http://yamnik.edusite.ru/p15aa1.html</t>
  </si>
  <si>
    <t>Муниципальное автономное общеобразовательное учреждение «Кневицкая основная школа»</t>
  </si>
  <si>
    <t>Базарова Татьяна Николаевна</t>
  </si>
  <si>
    <t>8(81651)99-631</t>
  </si>
  <si>
    <t>knevschool@mail.ru</t>
  </si>
  <si>
    <t>175300, Новгородская область, Демянский район, п. Кневицы, ул. Школьная, д. 1</t>
  </si>
  <si>
    <t>Федеральное государственное бюджетное образовательное учреждение высшего образования «Новгородский государственный университет имени Ярослава Мудрого»</t>
  </si>
  <si>
    <t>Дмитрук
Наталья Геннадьевна</t>
  </si>
  <si>
    <t>8-911-615-51-22.</t>
  </si>
  <si>
    <t>Великий Новгород, ул. Большая Санкт-Петербургская, д. 41, ауд.3 поточная</t>
  </si>
  <si>
    <t>http://www.novsu.ru/news/77646/?returnUri=L2kuMTAwOTU3MS8=</t>
  </si>
  <si>
    <t>54</t>
  </si>
  <si>
    <t>Федеральное государственное бюджетное образовательное учреждение высшего образования "СФО Государственный УниверститетГеосистем и Технологий"</t>
  </si>
  <si>
    <t>Янкелевич С.С.</t>
  </si>
  <si>
    <t>ss9573@yandex.ru</t>
  </si>
  <si>
    <t>630108, Новосибирская область, г. Новосибирск, ул. Плахотного, д. 10</t>
  </si>
  <si>
    <t>Федеральное государственное бюджетное учреждение науки</t>
  </si>
  <si>
    <t>Мелентьева Татьяна Анатольевна</t>
  </si>
  <si>
    <t>ris@spsl.nsc.ru</t>
  </si>
  <si>
    <t>630200, г. Новосибирск, ул. Восход, 15</t>
  </si>
  <si>
    <t>Государственная публичная научно-техническая библиотека</t>
  </si>
  <si>
    <t>8 (383) 266-17-96</t>
  </si>
  <si>
    <t>Сибирского отделения Российской академии наук</t>
  </si>
  <si>
    <t>Муниципальное Бюджетное Образовательное Учреждение Средняя </t>
  </si>
  <si>
    <t>Занина Ольга Леонидовна</t>
  </si>
  <si>
    <t>Город Татарск, Ул.Пушкина , 93</t>
  </si>
  <si>
    <t xml:space="preserve">http://s_4.tat.edu54.ru/p194aa1.html </t>
  </si>
  <si>
    <t>Образовательная Школа № 4</t>
  </si>
  <si>
    <t>муниципальное бюджетное общеобразовательное учреждение Зубовская средняя общеобразовательная школа</t>
  </si>
  <si>
    <t>Тимошенко Сергей Анатольевич</t>
  </si>
  <si>
    <t>+7-383-64-54-122.</t>
  </si>
  <si>
    <t>632146, Новосибирская область, Татарский район, с.Зубовка, ул.Ленина, 10 б</t>
  </si>
  <si>
    <t>МКОУ "ООШ п. Алексеевский" Искитимского района Новосибирской области</t>
  </si>
  <si>
    <t>Петрова Светлана Алексеевна</t>
  </si>
  <si>
    <t>89059376219, 8 (383) 43-63</t>
  </si>
  <si>
    <t>alexeevskii-s@yandex.ru</t>
  </si>
  <si>
    <t>633249 Новосибирская область Искитимский район п. Алексеевский</t>
  </si>
  <si>
    <t>Муниципальное казенное общеобразовательное учреждение</t>
  </si>
  <si>
    <t>Пшенова Тамара Владимировна</t>
  </si>
  <si>
    <t>8 913 462 17 22</t>
  </si>
  <si>
    <t>toma.pshenova63@mail.ru</t>
  </si>
  <si>
    <t>632314, Новосибирская область, Барабинский район, п.Тополевка, ул.Школьная 9В</t>
  </si>
  <si>
    <t>55</t>
  </si>
  <si>
    <t>Омский государственный педагогический университет</t>
  </si>
  <si>
    <t>Статва Анна Леонидовна</t>
  </si>
  <si>
    <t>annastatva@yandex.ru</t>
  </si>
  <si>
    <t>644099, г. Омск, Набережная им. Тухачевского, д. 14.</t>
  </si>
  <si>
    <t>ФГКВОУ ВО «Военная академия материально-технического обеспечения имени генерала армии А.В. Хрулева» Минобороны России в г. Омске</t>
  </si>
  <si>
    <t>Домбровская Ирина Ивановна – заведующая кафедрой иностранных и русского языков</t>
  </si>
  <si>
    <t>(3812) 44-97-98</t>
  </si>
  <si>
    <t>ir14ina@mail.ru</t>
  </si>
  <si>
    <t>г. Омск-98, 14 в/г</t>
  </si>
  <si>
    <t>56</t>
  </si>
  <si>
    <t>Муниципальное общеобразовательное автономное учреждение "Лицей № 1" г. Оренбурга</t>
  </si>
  <si>
    <t>Кургузов Виталий Александрович</t>
  </si>
  <si>
    <t>8 922 530 88 69</t>
  </si>
  <si>
    <t>wita_06_82@mail.ru</t>
  </si>
  <si>
    <t>460018, Оренбургская область, г. Оренбург, ул. Харьковская, д.14</t>
  </si>
  <si>
    <t>Муниципальное Общеобразовательное Автономное Учреждение «Покровская Средняя Образовательная Школа» (МОАУ «Покровская СОШ»)</t>
  </si>
  <si>
    <t>Деденев Сергей Александрович</t>
  </si>
  <si>
    <t>Sergei_dedenev@mail.ru</t>
  </si>
  <si>
    <t>Оренбургская область, Новосергиевский район, село Покровка улица Кооперативная 12, а</t>
  </si>
  <si>
    <t>Туркина Елена Викторовна</t>
  </si>
  <si>
    <t>Муниципальное общеобразовательное бюджетное учреждение «Саракташская средняя общеобразовательная школа №2»</t>
  </si>
  <si>
    <t>Меркулова Татьяна Владимировна</t>
  </si>
  <si>
    <t>merckulovatatiana@yandex.ru</t>
  </si>
  <si>
    <t>462100 Оренбургская область, Саракташский район, п. Саракташ, ул. Первомайская дом 97</t>
  </si>
  <si>
    <t>http://www.school370002.edusite.ru/</t>
  </si>
  <si>
    <t>57</t>
  </si>
  <si>
    <t>Федеральное государственное бюджетное образовательное учреждение высшего образования «Орловский государственный университет им. И.С. Тургенева»</t>
  </si>
  <si>
    <t>Татьяна Анатольевна</t>
  </si>
  <si>
    <t>8 (903) 637-01-01</t>
  </si>
  <si>
    <t>ул. Комсомольская д. 95.</t>
  </si>
  <si>
    <t>Орловская область, г. Орел,</t>
  </si>
  <si>
    <t>Орловский филиал Финансового университета при Правительстве Российской Федерации</t>
  </si>
  <si>
    <t>Матвеев Владимир Владимирович</t>
  </si>
  <si>
    <t>302001, г. Орел, ул. Гостиная, д. 2</t>
  </si>
  <si>
    <t>Мценский филиал ФГБОУ ВО «Орловский государственный университет им. И.С. Тургенева»</t>
  </si>
  <si>
    <t>Жарких Евгений Владимирович</t>
  </si>
  <si>
    <t>г. Мценск, ул. Тургенева д. 196, каб. 4</t>
  </si>
  <si>
    <t>Ливенский  филиал ФГБОУ ВО «Орловский государственный университет им. И.С. Тургенева»</t>
  </si>
  <si>
    <t>Бологов Евгений Николаевич</t>
  </si>
  <si>
    <t>303852, г. Ливны, Орловская обл., ул.Мира, 152-а.</t>
  </si>
  <si>
    <t xml:space="preserve">Кошелевский филиал МБОУ «Змиёвский лицей»
                     </t>
  </si>
  <si>
    <t>Захарова Елена Валерьевна</t>
  </si>
  <si>
    <t>koshelevo2015@yandex.ru</t>
  </si>
  <si>
    <t>Орловская область, Свердловский район, д.Кошелево, ул.Садовая, д.4</t>
  </si>
  <si>
    <t>58</t>
  </si>
  <si>
    <t>Муниципальное бюджетное общеобразовательное учреждение</t>
  </si>
  <si>
    <t>Шершакова Анна Михайловна</t>
  </si>
  <si>
    <t>тел. (8412) 43-57-56,</t>
  </si>
  <si>
    <t>school56@guoedu.ru, school56penza@mail.ru</t>
  </si>
  <si>
    <t>г.Пенза, ул. Рахманинова, д.37-а, г. Пенза, 440060</t>
  </si>
  <si>
    <t>средняя общеобразовательная школа № 56 г. Пензы</t>
  </si>
  <si>
    <t>8-9063963348.</t>
  </si>
  <si>
    <t>Муниципальное общеобразовательное учреждение лицей №2,</t>
  </si>
  <si>
    <t>Савелова Зоя Петровна</t>
  </si>
  <si>
    <t>alekseymaryin@mail.ru</t>
  </si>
  <si>
    <t>Пензенская область, Сердобск, улица Ленина, 116</t>
  </si>
  <si>
    <t>ФГКВОУ ВО «Военная академия материально-технического обеспечения имени генерала армии А.В. Хрулева» Минобороны России в г. Пензе</t>
  </si>
  <si>
    <t>Жешко Валерий Николаевич – заведующий 9 кафедрой гуманитарных и социально-экономических дисциплин</t>
  </si>
  <si>
    <t>8(8412) 59-11-90 доп. 1-49</t>
  </si>
  <si>
    <t>paii@mil.ru</t>
  </si>
  <si>
    <t>440005, г. Пенза-5</t>
  </si>
  <si>
    <t>8 (937) 417-31-74</t>
  </si>
  <si>
    <t>,  Муниципальное общеобразовательное учреждение лицей №2</t>
  </si>
  <si>
    <t>Директор МОУ лицей №2 Савелова Зоя Петровна</t>
  </si>
  <si>
    <t>тел: +7 960 3182493</t>
  </si>
  <si>
    <t>• Пензенская область, Сердобск, улица Ленина, 116</t>
  </si>
  <si>
    <t>59</t>
  </si>
  <si>
    <t>МАОУ СОШ №1</t>
  </si>
  <si>
    <t>Коновалова Ольга Васильевна</t>
  </si>
  <si>
    <t>89519393636, 8(34254)33783 School.ver@rambler.ru</t>
  </si>
  <si>
    <t>School.ver@rambler.ru</t>
  </si>
  <si>
    <t>г.Верещагино, ул. Ленина, 15</t>
  </si>
  <si>
    <t>Центральная Городская Библиотека</t>
  </si>
  <si>
    <t>Телусова Ольга Владимировна</t>
  </si>
  <si>
    <t>teleusova.olga@yandex.ru</t>
  </si>
  <si>
    <t>г. Губаха,</t>
  </si>
  <si>
    <t>ул . Дегтярева, д. 9</t>
  </si>
  <si>
    <t>Центральная Библиотека им. Хлебникова</t>
  </si>
  <si>
    <t>Сарапульцева Светлана Павловна</t>
  </si>
  <si>
    <t>8(34271)24986 ,</t>
  </si>
  <si>
    <t>mbo.cb.kungur@mail.ru</t>
  </si>
  <si>
    <t>г. Кунгур</t>
  </si>
  <si>
    <t>ГБПОУ " Соликамский горно-химический техникум"</t>
  </si>
  <si>
    <t>Белкина Эльвира Вильевна</t>
  </si>
  <si>
    <t>bel78905@mail.ru</t>
  </si>
  <si>
    <t>г. Соликамск, пр. Строителей, д. 2</t>
  </si>
  <si>
    <t>Федеральное государственное бюджетное образовательное учреждение высшего  образования «Пермский государственный национальный исследовательский университет»</t>
  </si>
  <si>
    <t>Фролова Ирина Викторовна</t>
  </si>
  <si>
    <t>8(342)239-64-41, 89026333294;</t>
  </si>
  <si>
    <t>geodikt15perm@mail.ru</t>
  </si>
  <si>
    <t>г. Пермь,</t>
  </si>
  <si>
    <t>ул. Генкеля, 8 кафедра физической географии и ландшафтной экологии, ауд. 419</t>
  </si>
  <si>
    <t>Муниципальное бюджетное общеобразовательное учреждение «Чураковская основная общеобразовательная школа»</t>
  </si>
  <si>
    <t>Курганова Светлана Станиславовна</t>
  </si>
  <si>
    <t>fedgn@mail.ru</t>
  </si>
  <si>
    <t>619433 Пермский край Косинский район с.Чураки</t>
  </si>
  <si>
    <t>ул.Космонавтов,14</t>
  </si>
  <si>
    <t>Государственное бюджетное профессиональное образовательное учреждение «Соликамский политехнический техникум»</t>
  </si>
  <si>
    <t>Пиллер Яна Юрьевна</t>
  </si>
  <si>
    <t>895046-42- 606</t>
  </si>
  <si>
    <t>yana-piller@mail.ru</t>
  </si>
  <si>
    <t>Пермский грай, г. Соликамск, ул.Осокина 26</t>
  </si>
  <si>
    <t>Федеральное государственное казенное общеобразовательное учреждение «Пермское суворовское военное училище Министерства обороны Российской Федерации»</t>
  </si>
  <si>
    <t>Буслаев Олег Анатольевич</t>
  </si>
  <si>
    <t>8(342)297-91-03</t>
  </si>
  <si>
    <t>olegbus_59@mail.ru</t>
  </si>
  <si>
    <t>Военный городок № 1, Войсковая часть 32755. Пермский край ПГТ, Звездный, 614575</t>
  </si>
  <si>
    <t>8-912-784-5136</t>
  </si>
  <si>
    <t>Краевое государственное автономное профессиональное образовательное учреждение "Добрянский гуманитарно-технологический техникум им. п.И. Сюзева"</t>
  </si>
  <si>
    <t>Деревянко Ирина Ивановна, методист, преподаватель</t>
  </si>
  <si>
    <t>(34256) 2 10 11</t>
  </si>
  <si>
    <t>Пермский край, г. Добрянка, ул. Трудовые резервы, 5 (618740)</t>
  </si>
  <si>
    <t>                                                Катаева Елена Ивановна, преподаватель</t>
  </si>
  <si>
    <t>Муниципальное автономное общеобразовательное учреждение   "Курганская основная общеобразовательная школа"</t>
  </si>
  <si>
    <t>selyanina.vera@mail.ru</t>
  </si>
  <si>
    <t>618613  Пермский край, Чердынский район, поселок Курган, ул. Коммунистическая ,4</t>
  </si>
  <si>
    <t>Центральная городская библиотека им.К.Т.Хлебникова</t>
  </si>
  <si>
    <t>Култышева Алевтина Михайловна</t>
  </si>
  <si>
    <t>7 (342) 712-41-76</t>
  </si>
  <si>
    <t>central-biblio@mail.ru</t>
  </si>
  <si>
    <t>Пермский край,
г.Кунгур,
ул.Гоголя,40</t>
  </si>
  <si>
    <t>https://vk.com/biblio_kungur
http://www.kungurlitera.ru</t>
  </si>
  <si>
    <t>Верещагинское МБОУ «Гимназия»</t>
  </si>
  <si>
    <t>Сальников Андрей Михайлович</t>
  </si>
  <si>
    <t xml:space="preserve"> +7(908)258-28-94</t>
  </si>
  <si>
    <t>intel-club@mail.ru</t>
  </si>
  <si>
    <t>Пермский край, г. Верещагино, ул.Коммунистическая 56</t>
  </si>
  <si>
    <t>https://vk.com/event130901979</t>
  </si>
  <si>
    <t>Муниципальное бюджетное общеобразовательное учреждение "Средняя общеобразовательная школа № 3 г. Осы"</t>
  </si>
  <si>
    <t>Пирогова Нина Степановна</t>
  </si>
  <si>
    <t>pnina59@yandex.ru</t>
  </si>
  <si>
    <t>618120, Пермский край, г.Оса, ул.Мира -10</t>
  </si>
  <si>
    <t>Государственное автономное профессиональное образовательное учреждение «Краевой политехнический колледж»</t>
  </si>
  <si>
    <t>Николаев Эрик Галинурович</t>
  </si>
  <si>
    <t>egnicolaev@yandex.ru</t>
  </si>
  <si>
    <t>Пермский край г. Чернушка 
ул. Юбилейная,10</t>
  </si>
  <si>
    <t>Муниципальное бюджетное районное учреждение культуры Красновишерская межпоселенческая централизованная библиотечная система. Центральная библиотека.</t>
  </si>
  <si>
    <t>Кузнецова Надежда Борисовна</t>
  </si>
  <si>
    <t>Kusnezovakras@yandex.ru</t>
  </si>
  <si>
    <t>Пермский край, г. Красновишерск, ул. Спортивная, 18</t>
  </si>
  <si>
    <t>Муниципальное бюджетное образовательное учреждение "Гимназия № 133" г. Уссурийска, Уссурийского городского округа</t>
  </si>
  <si>
    <t>Демешко Евгений Михайлович;</t>
  </si>
  <si>
    <t>8(914)713-56-55</t>
  </si>
  <si>
    <t>moran.85@mail.ru</t>
  </si>
  <si>
    <t>Приморский край, г. Уссурийск, ул. Слободская, 5</t>
  </si>
  <si>
    <t xml:space="preserve">http://us-133.narod.ru/news/obrazovatelnaja_akcija_vserossijskij_geograficheskij_diktant/2016-10-29-89 </t>
  </si>
  <si>
    <t>Федеральное казенное государственное общеобразовательное учреждение "Владивостокское президентское кадетское училище"</t>
  </si>
  <si>
    <t>Скирута Александр Дмитриевич</t>
  </si>
  <si>
    <t>8(423)236-57-03 89145569042</t>
  </si>
  <si>
    <t>SkirutaAD@yandex.ru</t>
  </si>
  <si>
    <t>690062, г.Владивосток, Камский переулок д.6</t>
  </si>
  <si>
    <t>Федеральное государственное казенное общеобразовательное учреждение "Уссурийское суворовское военное училище Министерства обороны  Российской Федерации"</t>
  </si>
  <si>
    <t>Барысевич Наталья Сергеевна</t>
  </si>
  <si>
    <t>8(914)65-70-753</t>
  </si>
  <si>
    <t>usvu@inbox.ru</t>
  </si>
  <si>
    <t>692511                       Приморский край 
г. Уссурийск ул. Афанасьева д. 8</t>
  </si>
  <si>
    <t>Федеральное государственное казенное военное образовательное учреждение высшего образования "Тихоокеанское высшее военно-морское училище имени С.О. Макарова" Министерства обороны Российской Федерации (г. Владивосток)</t>
  </si>
  <si>
    <t>Сенченко Алексей Георгиевич</t>
  </si>
  <si>
    <t>914-717-46-78, (423) 221-64-06 (доб. 21-19)</t>
  </si>
  <si>
    <t>Камский пер., д. 6, г. Владивосток, 690062</t>
  </si>
  <si>
    <t>60</t>
  </si>
  <si>
    <t>Псковский государственный университет (г. Псков);</t>
  </si>
  <si>
    <t>Слинчак Александр Иванович</t>
  </si>
  <si>
    <t>slinchack_53@mail.ru</t>
  </si>
  <si>
    <t>180000, г. Псков, пл. Ленина, д.2.</t>
  </si>
  <si>
    <t>8-911-361-08-30</t>
  </si>
  <si>
    <t>филиал Псковского государственного университета  ( г. Великие Луки)</t>
  </si>
  <si>
    <t>Павлов Алексей Петрович</t>
  </si>
  <si>
    <t>7(911)365-77-98</t>
  </si>
  <si>
    <t>codypak@yandex.ru</t>
  </si>
  <si>
    <t>182100, Псковская область, Великие Луки, Новослободская наб., 24</t>
  </si>
  <si>
    <t>https://filialpskovgu.ru/doska-ob-yavlenij</t>
  </si>
  <si>
    <t>МБОУ "Средняя школа г.Новосокольники"</t>
  </si>
  <si>
    <t>Николаева Ольга Юрьевна</t>
  </si>
  <si>
    <t>(Псковская область, г.Новосокольники, ул.Тихмянова д. 8)</t>
  </si>
  <si>
    <t>Горно-Алтайский Государственный Университет</t>
  </si>
  <si>
    <t>Банникова Ольга Ивановна</t>
  </si>
  <si>
    <t>8 (923) 667-06-62</t>
  </si>
  <si>
    <t>olgabannikov@yandex.ru</t>
  </si>
  <si>
    <t>649000, Республика Алтай, г. Горно-Алтайск, ул. Ленкина, 1</t>
  </si>
  <si>
    <t>http://www.gasu.ru</t>
  </si>
  <si>
    <t>Дом творчества и досуга;</t>
  </si>
  <si>
    <t>Петрова Валентина Сергеевна</t>
  </si>
  <si>
    <t>8-963-199-22-28</t>
  </si>
  <si>
    <t>turochak_roo@mail.ru</t>
  </si>
  <si>
    <t>Турочакский район</t>
  </si>
  <si>
    <t>МБОУ «Яконурская СОШ»</t>
  </si>
  <si>
    <t>Самырова Светлана Михайловна</t>
  </si>
  <si>
    <t>8-913-695-40-59</t>
  </si>
  <si>
    <t>ust-kanuo@mail.ru</t>
  </si>
  <si>
    <t>Республика Алтай, Турочакский район, с.Турочак,
ул. Советская, 75</t>
  </si>
  <si>
    <t>МБОУ «Усть-Коксинская СОШ»</t>
  </si>
  <si>
    <t>Иркитова Валентина Таруновна
Суртаева Алла Михайловна</t>
  </si>
  <si>
    <t>8-913-698-27-64
8-913-695-13-44</t>
  </si>
  <si>
    <t>raioo-u-k@mail.ru</t>
  </si>
  <si>
    <t>Усть-Коксинский район -</t>
  </si>
  <si>
    <t>МОУ «Чепошская СОШ»</t>
  </si>
  <si>
    <t>Санникова Надежда Степановна</t>
  </si>
  <si>
    <t>8-913-999-20-89</t>
  </si>
  <si>
    <t>sannikovans@mail.ru</t>
  </si>
  <si>
    <t>Республика Алтай, Чемальский район,
с. Чепош,
ул. Кучияк, 29</t>
  </si>
  <si>
    <t>МБОУ «Майминская СОШ»</t>
  </si>
  <si>
    <t>Шмакова Любовь Анатольевна</t>
  </si>
  <si>
    <t>8-913-993-33-17</t>
  </si>
  <si>
    <t>popova300973@mail.ru</t>
  </si>
  <si>
    <t>Республика Алтай,  Майминский район,
с. Майма,
ул. Советская, 54</t>
  </si>
  <si>
    <t>Чойская СОШ</t>
  </si>
  <si>
    <t>Казакова Ольга Борисовна
Суркова Елена Сергеевна</t>
  </si>
  <si>
    <t>8-983-580-22-18
8-909-508-32-45</t>
  </si>
  <si>
    <t>ROO-CHOYA@yandex.ru
koluqalina@yandex.ru</t>
  </si>
  <si>
    <t>Республика Алтай, Чойский район, с.Чоя,
ул. Советская, 14</t>
  </si>
  <si>
    <t>ФГБОУ ВО "Адыгейский государственный университет";</t>
  </si>
  <si>
    <t>Тугуз Фатима Вячеславовна</t>
  </si>
  <si>
    <t>tlfa@mail.ru</t>
  </si>
  <si>
    <t>385000, Республика Адыгея, г. Майкоп, ул. Первомайская, д. 208</t>
  </si>
  <si>
    <t>Башкирский институт технологий и управления (филиал) федеральное государственное бюджетное образовательное учреждение высшего образования «Московский государственный университет технологий и управления им. К.Г.Разумовского</t>
  </si>
  <si>
    <t>Кузнецова Елена Валентиновна</t>
  </si>
  <si>
    <t>mail@mfmgutu.ru</t>
  </si>
  <si>
    <t>Республика Башкортостан, г.Мелеуз, ул.Смоленская, 34</t>
  </si>
  <si>
    <t>(ПКУ)».</t>
  </si>
  <si>
    <t>(34764) 3-17- 52,</t>
  </si>
  <si>
    <t>Федеральное государственное бюджетное образовательное учреждение высшего профессионального образования «Башкирский государственный педагогический университет им. М. Акмуллы» (основная региональная площадка отделения РГО в Республике Башкортостан)</t>
  </si>
  <si>
    <t>Латыпова Закира Бадретдиновна - кандидат географических наук, доцент кафедры географии, землеустройства и кадастра БГПУ им. М. Акмуллы; Ученый секретарь Регионального отделения РГО в Республике Башкортостан.</t>
  </si>
  <si>
    <t>Тел.: +7 (917) 340 54 40, раб +7 (3472) 73 25 49</t>
  </si>
  <si>
    <t>zakira_latypova@mail.ru</t>
  </si>
  <si>
    <t>г. Уфа, ул. Октябрьской революции, 3а</t>
  </si>
  <si>
    <t>Республика Башкортостан,</t>
  </si>
  <si>
    <t>Федеральное государственное бюджетное образовательное учреждение высшего профессионального образования «Башкирский государственный университет»</t>
  </si>
  <si>
    <t>Нигматуллин Азамат Фаррахович – декан географического факультета</t>
  </si>
  <si>
    <t>Тел.: +7(347)229-96-03,</t>
  </si>
  <si>
    <t>nigma27@yandex.ru</t>
  </si>
  <si>
    <t>450076 г. Уфа, РБ, ул. Заки Валиди 32</t>
  </si>
  <si>
    <t>http://www.bashedu.ru/rnews/v-bashgu-vnov-proidet-vserossiiskii-geograficheskii-diktant</t>
  </si>
  <si>
    <t>Автономная некоммерческая организация дополнительного профессионального образования "Инновационный образовательный центр ПОТОК</t>
  </si>
  <si>
    <t>Бакиева Полина Анатольевна</t>
  </si>
  <si>
    <t>Тел.: 8-961-370-12-09</t>
  </si>
  <si>
    <t>flylada@gmail.com</t>
  </si>
  <si>
    <t>Республика Башкортостан, город Белорецк, ул. Пушкина, 58.</t>
  </si>
  <si>
    <t>Месягутово ,лицей</t>
  </si>
  <si>
    <t>Шакирова Гульнара Диасовна</t>
  </si>
  <si>
    <t>8 (905) 351-65-29</t>
  </si>
  <si>
    <t>71fanil71@mail.ru</t>
  </si>
  <si>
    <t>Дуванский   района,</t>
  </si>
  <si>
    <t>Муниципальное автономное дошкольное образовательное учреждение детский сад "Ляйсан" с.Кугарчи</t>
  </si>
  <si>
    <t>Хайбуллина Наиля Минетдиновна</t>
  </si>
  <si>
    <t>8 (34789)2-76-56</t>
  </si>
  <si>
    <t>Nailya.khaibullina@yandex.ru</t>
  </si>
  <si>
    <t>Кугарчинский район, с.Кугарчи, ул.Советская, 39а</t>
  </si>
  <si>
    <t>Муниципальное бюджетное образовательное учреждение средняя общеобразовательная школа №1 с.Юмагузино</t>
  </si>
  <si>
    <t>Давлетбаева Альфия Рашитовна</t>
  </si>
  <si>
    <t>8 (34789)2-40-79</t>
  </si>
  <si>
    <t>Davletbaev.rinat@inbox.ru</t>
  </si>
  <si>
    <t>Кугарчинский район, с.Юмагузино, ул.Школьная, 13 А</t>
  </si>
  <si>
    <t>Муниципальное бюджетное общеобразовательное учреждение средняя общеобразовательная школа №1 села Мраково</t>
  </si>
  <si>
    <t>Ибрагимова  Файруза Азаматовна</t>
  </si>
  <si>
    <t>8(34789)2-12-69</t>
  </si>
  <si>
    <t>Ibragimovafairuza@yandex.ru</t>
  </si>
  <si>
    <t>Кугарчинский район, с.Мраково, ул.З.Биишевой, 117</t>
  </si>
  <si>
    <t>Филиал федерального государственного бюджетного образовательного учреждения высшего  образования "Самарский государственный технический  университет в г. Белебее Республики Башкортостан</t>
  </si>
  <si>
    <t>Иванова Любовь Михайловна</t>
  </si>
  <si>
    <t>8 (34786) 3-23-02,</t>
  </si>
  <si>
    <t>bf-sgasu@mail.ru</t>
  </si>
  <si>
    <t>г. Белебей, ул. Советская, 11</t>
  </si>
  <si>
    <t>8-937-349-50-75,</t>
  </si>
  <si>
    <t>8-964-951-60-98</t>
  </si>
  <si>
    <t>МКУ УО</t>
  </si>
  <si>
    <t>Гаймалова Зухра Валиевна</t>
  </si>
  <si>
    <t>347-97-2-16-18 .</t>
  </si>
  <si>
    <t>gaymalova@lenta.ru</t>
  </si>
  <si>
    <t>Чишминский район</t>
  </si>
  <si>
    <t>8-9272358528</t>
  </si>
  <si>
    <t>МБОУ СОШ №2 с. Аскино.</t>
  </si>
  <si>
    <t>Гадиева Гульсина Гайфулловна</t>
  </si>
  <si>
    <t>gulsina.gadieva@yandex.ru</t>
  </si>
  <si>
    <t>Аскино , ул. Октябрьская, 6,</t>
  </si>
  <si>
    <t>http://asch2askino.jimdo.com/</t>
  </si>
  <si>
    <t>Муниципальное общеобразовательное бюджетное учреждение средняя общеобразовательная школа с. Ермекеево</t>
  </si>
  <si>
    <t>Сафин Азамат Радикович</t>
  </si>
  <si>
    <t>ermshkola@gmail.com</t>
  </si>
  <si>
    <t>Ермекеевский район, с. Ермекеево, ул. Школьная, 11</t>
  </si>
  <si>
    <t>Муниципальное общеобразовательное бюджетное учреждение средняя общеобразовательная школа с. имени Восьмое Марта</t>
  </si>
  <si>
    <t>Рахматуллина Ляйсан Рустамовна</t>
  </si>
  <si>
    <t>vmartashkola@gmail.com</t>
  </si>
  <si>
    <t>Ермекеевский район, с. Им.Восьмое Марта, ул. Школьная,9</t>
  </si>
  <si>
    <t>Муниципальное общеобразовательное бюджетное учреждение средняя общеобразовательная школа с. Суккулово</t>
  </si>
  <si>
    <t>Чулпанова Фануза Мусифулловна</t>
  </si>
  <si>
    <t>sukkulshkola@gmail.com</t>
  </si>
  <si>
    <t>Ермекеевский район, с. Суккулово, ул.</t>
  </si>
  <si>
    <t>Школьная, 14</t>
  </si>
  <si>
    <t>МОКУ СОШ с. Рятамак</t>
  </si>
  <si>
    <t>Сафиуллина Илира Нурисламовна</t>
  </si>
  <si>
    <t>ryatamakshkola@gmail.com</t>
  </si>
  <si>
    <t>Ермекеевский район, с. Рятамак, ул. Коммунистическая, 28</t>
  </si>
  <si>
    <t>МБУ средняя школа с Спартак</t>
  </si>
  <si>
    <t>Воробей Светлана Анатолиевна</t>
  </si>
  <si>
    <t>spartakshkola@gmail.com</t>
  </si>
  <si>
    <t>Ермекеевский район,  с. Спартак, ул. Пионерская, д.25</t>
  </si>
  <si>
    <t>Муниципальное дошкольное образовательное бюджетное учреждение детский сад «Ляйсан» с.Усман-Ташлы</t>
  </si>
  <si>
    <t>Мухаметшина Айгуль Фатыховна</t>
  </si>
  <si>
    <t>8(34741) 2-51-74</t>
  </si>
  <si>
    <t>taschlishkola@gmail.com</t>
  </si>
  <si>
    <t>Ермекеевский район,  с. Усман-Ташлы, ул. Центральная, д.13</t>
  </si>
  <si>
    <t>Муниципальное общеобразовательное бюджетное учреждение средняя общеобразовательная школа с.Тарказы</t>
  </si>
  <si>
    <t>Бурганова Флария Габитовна</t>
  </si>
  <si>
    <t>tarkazyshkola@gmail.com</t>
  </si>
  <si>
    <t>Ермекеевский район, с. Тарказы, ул. Молодежная, д.26</t>
  </si>
  <si>
    <t>Муниципальное общеобразовательное бюджетное учреждение средняя общеобразовательная школа с.Нижнеулу-Елга</t>
  </si>
  <si>
    <t>Рахматуллина Светлана Михайловна</t>
  </si>
  <si>
    <t>nelshkola@gmail.com</t>
  </si>
  <si>
    <t>Ермекеевский район, с. Нижнеулу-Елга ул. Молодежная, д. 10</t>
  </si>
  <si>
    <t>МУНИЦИПАЛЬНОЕ ОБЩЕОБРАЗОВАТЕЛЬНОЕ БЮДЖЕТНОЕ УЧРЕЖДЕНИЕ ОСНОВНАЯ ОБЩЕОБРАЗОВАТЕЛЬНАЯ ШКОЛА С. ЕЛАНЬ-ЧИШМА</t>
  </si>
  <si>
    <t>Дмитриева Валентина Михайловна</t>
  </si>
  <si>
    <t>8(34741)28126</t>
  </si>
  <si>
    <t>elashkola@gmail.com</t>
  </si>
  <si>
    <t>Ермекеевский район,  с. Елань-Чишма, ул. Кооперативная, д.9</t>
  </si>
  <si>
    <t>Муниципальное общеобразовательное бюджетное учреждение основная общеобразовательная школа с.Старотураево</t>
  </si>
  <si>
    <t>Каримова Альмира Талгатовна</t>
  </si>
  <si>
    <t>8(34741)25456</t>
  </si>
  <si>
    <t>starturshkola@gmail.com</t>
  </si>
  <si>
    <t>Ермекеевский район, с. Старотураево ,ул. Ленина, д.2</t>
  </si>
  <si>
    <t>Муниципальное общеобразовательное бюджетное учреждение основная общеобразовательная школа с. Средние</t>
  </si>
  <si>
    <t>Тинякова Лидия Геннадьевна</t>
  </si>
  <si>
    <t>8(34741)25836</t>
  </si>
  <si>
    <t>karamalshkola@gmail.com</t>
  </si>
  <si>
    <t>Ермекеевский район, с. Средние Карамалы, ул. Чапаева, д.2</t>
  </si>
  <si>
    <t>Межгорье</t>
  </si>
  <si>
    <t>Халикова  Расима Ильинична</t>
  </si>
  <si>
    <t>8(347) 81 2 26 76,</t>
  </si>
  <si>
    <t>halikova9@mail.ru</t>
  </si>
  <si>
    <t>г. Межгорье, пер. Школьный, д.1</t>
  </si>
  <si>
    <t>МБОУ СОШ №1</t>
  </si>
  <si>
    <t>8 927 969 49 75</t>
  </si>
  <si>
    <t>г. Межгорье, ул.Олимпийская, д.1</t>
  </si>
  <si>
    <t>МБОУ СОШ №2</t>
  </si>
  <si>
    <t>МБОУ СОШ № 3</t>
  </si>
  <si>
    <t>г. Межгорье, ул. 40 лет Победы, д.3</t>
  </si>
  <si>
    <t>Буздякский р-н</t>
  </si>
  <si>
    <t>Валеева</t>
  </si>
  <si>
    <t>valeeva.ira@yandex.ru</t>
  </si>
  <si>
    <t>с. Буздяк</t>
  </si>
  <si>
    <t>МОБУ СОШ №1</t>
  </si>
  <si>
    <t>Ирина Зуфаровна</t>
  </si>
  <si>
    <t>Мансурова</t>
  </si>
  <si>
    <t>mansurovaliyamans@yandex.ru</t>
  </si>
  <si>
    <t>МОБУ СОШ №2</t>
  </si>
  <si>
    <t>Лия  Набиевна</t>
  </si>
  <si>
    <t>Центральная районная библиотека с.Николо-Березовка.</t>
  </si>
  <si>
    <t>Апакова Елена Евгеньевна</t>
  </si>
  <si>
    <t>apakovalena@mail.ru</t>
  </si>
  <si>
    <t>Краснокамский район, Николо-Березовка с., Дорожная ул., 23</t>
  </si>
  <si>
    <t>МБОУ  СОШ</t>
  </si>
  <si>
    <t>Глухова Наталия Васильевна</t>
  </si>
  <si>
    <t>8(34759)7-70-83</t>
  </si>
  <si>
    <t>nataliya.glukhova.15@mail.ru</t>
  </si>
  <si>
    <t>Краснокамский район, Николо-Березовка</t>
  </si>
  <si>
    <t>Краснокамский район</t>
  </si>
  <si>
    <t>с. Куяново</t>
  </si>
  <si>
    <t>СОШ</t>
  </si>
  <si>
    <t>ВГД МБОУ СОШ №1</t>
  </si>
  <si>
    <t>Дунаева Надежда Леонтьевна</t>
  </si>
  <si>
    <t>dunaewanadejda73@mail.ru., bel.sosh1@yandex.ru</t>
  </si>
  <si>
    <t>Белокатайский р-н, с. Новобелокатай ул.Школьная,8.</t>
  </si>
  <si>
    <t>Муниципальное бюджетное общеобразовательное учреждение Средняя общеобразовательная школа № 1 села Чекмагуш</t>
  </si>
  <si>
    <t>Хадыев Наиль Закарьянович</t>
  </si>
  <si>
    <t>89608025395, раб. 83479631160.</t>
  </si>
  <si>
    <t>rgo-chek@mail.ru</t>
  </si>
  <si>
    <t>Чекмагушевский  рн. с. Старокалмашево, ул. Нефтяников, 1а</t>
  </si>
  <si>
    <t>Салаватский  район, лицей</t>
  </si>
  <si>
    <t>Мустафина Зульфия Мухаметулловна,</t>
  </si>
  <si>
    <t>zulfiya.mustafina.72@mail.ru</t>
  </si>
  <si>
    <t>с. Малояз, ул. Коммунистическая ,63</t>
  </si>
  <si>
    <t>МБОУ Гимназия № 1</t>
  </si>
  <si>
    <t>Исмагилова Гульнар Фагимовна</t>
  </si>
  <si>
    <t>ilishgimn1@rambler.ru</t>
  </si>
  <si>
    <t>Илишевский район ,</t>
  </si>
  <si>
    <t>с.Верехнеяркеево</t>
  </si>
  <si>
    <t>Минибаев Айрат Ришатович</t>
  </si>
  <si>
    <t>8-964-964-28-99,</t>
  </si>
  <si>
    <t>minibaevajjrat@rambler.ru</t>
  </si>
  <si>
    <t>Гафурийский район с. Красноусольский ул. Фрунзе д.42</t>
  </si>
  <si>
    <t>8-986-706-02-12</t>
  </si>
  <si>
    <t>МОБУ СОШ с. Ишемгул</t>
  </si>
  <si>
    <t>Тулибаев Альферд Маратович</t>
  </si>
  <si>
    <t>inak@zianroo.ru</t>
  </si>
  <si>
    <t>Зианчуринский р-н.</t>
  </si>
  <si>
    <t>МОАУ СОШ №2 с.Исянгулово</t>
  </si>
  <si>
    <t>Хусаинова Алия Гареевна</t>
  </si>
  <si>
    <t>2@zianroo.ru</t>
  </si>
  <si>
    <t>МОБУ СОШ с.Абзаново</t>
  </si>
  <si>
    <t>Латыпова Зулия Лутфулловна</t>
  </si>
  <si>
    <t>abzan@zianroo.ru</t>
  </si>
  <si>
    <t>МОБУ СОШ д.Ибраево</t>
  </si>
  <si>
    <t>Исянчурина Разина Харрасовна</t>
  </si>
  <si>
    <t>ibrai@zianroo.ru</t>
  </si>
  <si>
    <t>МОАУ башкирская гимназия-</t>
  </si>
  <si>
    <t>Байгильдина Лира Ямилевна</t>
  </si>
  <si>
    <t>bg@zianroo.ru</t>
  </si>
  <si>
    <t>МОБУ  СОШ д.Верхний Муйнак</t>
  </si>
  <si>
    <t>Кутушева Гульсина Кунакбаевна</t>
  </si>
  <si>
    <t>muinak@zianroo.ru</t>
  </si>
  <si>
    <t>МОБУ СОШ с. Арсеново</t>
  </si>
  <si>
    <t>Макаев Ильтай Ишембаевич</t>
  </si>
  <si>
    <t>sakmara@zianroo.ru</t>
  </si>
  <si>
    <t>МОБУ СОШ д.Идельбаково</t>
  </si>
  <si>
    <t>Тукумбетова  Луиза Асхановна</t>
  </si>
  <si>
    <t>idelbak@zianroo.ru</t>
  </si>
  <si>
    <t>МОБУ СОШ им.Н.Каримова с.Кугарчи</t>
  </si>
  <si>
    <t>Раемгужина Алия Загировна</t>
  </si>
  <si>
    <t>kugarsen@zianroo.ru</t>
  </si>
  <si>
    <t>МОБУ СОШ д. Башкирская Ургинка</t>
  </si>
  <si>
    <t>Яркаев Ильдар Ишбулдович</t>
  </si>
  <si>
    <t>urgin@zianroo.ru</t>
  </si>
  <si>
    <t>МОБУ СОШ д.Яныбаево</t>
  </si>
  <si>
    <t>КузяшевХусаинХисамович</t>
  </si>
  <si>
    <t>yanibay@zianroo.ru</t>
  </si>
  <si>
    <t>МОБУ СОШ  с.Тазларово</t>
  </si>
  <si>
    <t>Куканов Александр Владимирович</t>
  </si>
  <si>
    <t>tazlar@zianroo.ru</t>
  </si>
  <si>
    <t>МОБУ СОШ  им.Гайсы  Акманова д.Баишево</t>
  </si>
  <si>
    <t>Гумеров Анвар Габбасович</t>
  </si>
  <si>
    <t>baish@zianroo.ru</t>
  </si>
  <si>
    <t>МОБУ СОШ им.Ф.Султанова</t>
  </si>
  <si>
    <t>Юлдашбаева Зумара Галиевна</t>
  </si>
  <si>
    <t>3@zianroo.ru</t>
  </si>
  <si>
    <t>МОБУ СОШ д.Идяш</t>
  </si>
  <si>
    <t>Уракаев Айрат Магадеевич</t>
  </si>
  <si>
    <t>idash@zianroo.ru</t>
  </si>
  <si>
    <t>МОБУ СОШ д.Утягулово</t>
  </si>
  <si>
    <t>Кульчурин Рашит Аюпович</t>
  </si>
  <si>
    <t>utagul@zianroo.ru</t>
  </si>
  <si>
    <t>МОБУ СОШ №1 с.Исянгулово</t>
  </si>
  <si>
    <t>Хусаинов Фирдат Хурматович</t>
  </si>
  <si>
    <t>1@zianroo.ru</t>
  </si>
  <si>
    <t>МОАУ школа-интернат д.Новониколаевка</t>
  </si>
  <si>
    <t>Абдульманов Ильдус Фаритович</t>
  </si>
  <si>
    <t>novonik@zianroo.ru</t>
  </si>
  <si>
    <t>Вазетдинова  Лариса Агзатовна</t>
  </si>
  <si>
    <t>8-9659414733</t>
  </si>
  <si>
    <t>vazetdinova2017@mail.ru</t>
  </si>
  <si>
    <t>г.Агидель, Цветочный бульвар ,4</t>
  </si>
  <si>
    <t>http://oo-agidel.jimdo.com/</t>
  </si>
  <si>
    <t>Нефтекамский   филиал  БГУ</t>
  </si>
  <si>
    <t>Ахкамова Альфия Муллаянова</t>
  </si>
  <si>
    <t>8(34783)4-12-80;89649544187</t>
  </si>
  <si>
    <t>ahkamova67@mail.ru</t>
  </si>
  <si>
    <t>г.Нефтекамск ул.Трактовая,1</t>
  </si>
  <si>
    <t>МОБУ СОШ №1 с.Бураево</t>
  </si>
  <si>
    <t>Галиев Айрат Альфирович</t>
  </si>
  <si>
    <t>89093479381;</t>
  </si>
  <si>
    <t>ayrat.galiev@yandex.ru</t>
  </si>
  <si>
    <t>с.Бураево ул.Пионерская,5</t>
  </si>
  <si>
    <t>http://sosh1bur.ucoz.net/index/geograficheskij_diktant/0-50</t>
  </si>
  <si>
    <t>Средняя обр.школа № 1</t>
  </si>
  <si>
    <t>8(34756)2-19-83</t>
  </si>
  <si>
    <t>МОБУ СОШ № 7</t>
  </si>
  <si>
    <t>Гарипова Ильвира Анисовна</t>
  </si>
  <si>
    <t>Ilvirageo@yandex.ru</t>
  </si>
  <si>
    <t>г.Давлеканово ул.Российская,4</t>
  </si>
  <si>
    <t>Шаранский р-н,МБОУ СОШ № 1</t>
  </si>
  <si>
    <t>Хакова Гузель Фидратовна</t>
  </si>
  <si>
    <t>guzel-hakova@mail.ru</t>
  </si>
  <si>
    <t>с. Шаран</t>
  </si>
  <si>
    <t>МОБУ ГИМНАЗИЯ г. Сибай Республика Башкортостан</t>
  </si>
  <si>
    <t>Хамитова Амина Абдулловна, учитель географии</t>
  </si>
  <si>
    <t>amina-lolo@rambler.ru</t>
  </si>
  <si>
    <t>453833, г. Сибай, пр. Горняков,8</t>
  </si>
  <si>
    <t>МБОУ СОШ №9,</t>
  </si>
  <si>
    <t>Гарифуллина Лиана  Салаватовна</t>
  </si>
  <si>
    <t>8(937)3639992</t>
  </si>
  <si>
    <t>liana-nli@mail.ru</t>
  </si>
  <si>
    <t>г. Октябрьский Республики Башкортостан</t>
  </si>
  <si>
    <t>8(34767)6-02-72</t>
  </si>
  <si>
    <t>ул. Комсомольская, 20А</t>
  </si>
  <si>
    <t>61</t>
  </si>
  <si>
    <t>МОБУ СОШ им С.М.Чугункина с.Кармаскалы</t>
  </si>
  <si>
    <t>Юсупов Ильнур Гайнисламович</t>
  </si>
  <si>
    <t>8(927)9441338</t>
  </si>
  <si>
    <t>ilnuryus@mail.ru</t>
  </si>
  <si>
    <t>453020, Башкортостан Респ, КАРМАСКАЛИНСКИЙ, Кармаскалы с, Худайбердина ул, 7</t>
  </si>
  <si>
    <t>62</t>
  </si>
  <si>
    <t>МОБУ СОШ д.Улукулево</t>
  </si>
  <si>
    <t>Фахрисламова Альбина Гиндулловна</t>
  </si>
  <si>
    <t>8(917)7909993</t>
  </si>
  <si>
    <t>alb-faxrislamova@mail.ru</t>
  </si>
  <si>
    <t>453010, Республика Башкортостан, Кармаскалинский район, д.Улукулево, ул.60 лет Октября,82а</t>
  </si>
  <si>
    <t>63</t>
  </si>
  <si>
    <t>МОБУ СОШ им Ф.Асянова с.Бузовьязы</t>
  </si>
  <si>
    <t>Мустаева Зиля Габдулловна</t>
  </si>
  <si>
    <t>8(987)2501218</t>
  </si>
  <si>
    <t>zilya_mustaeva@mail.ru</t>
  </si>
  <si>
    <t>453003, Республика Башкортостан, Кармаскалинский район, с. Бузовьязы, ул. Октябрьская, д.61</t>
  </si>
  <si>
    <t>64</t>
  </si>
  <si>
    <t>МОБУ СОШ д.Кабаково</t>
  </si>
  <si>
    <t>Ганиева Фаниса Рауфиловна</t>
  </si>
  <si>
    <t>8(917)4481172</t>
  </si>
  <si>
    <t>fanisa72@mail.ru</t>
  </si>
  <si>
    <t>453028 Республика Башкортостан, Кармаскалинский район, д.Кабаково, ул.Победы, 49 и ул.Молодежная, 1/1</t>
  </si>
  <si>
    <t>65</t>
  </si>
  <si>
    <t>МОБУ СОШ с.Ефремкино</t>
  </si>
  <si>
    <t>Иванова Маргарита Габидулловна</t>
  </si>
  <si>
    <t>8(906)3743645</t>
  </si>
  <si>
    <t>Margaritta72@mail.ru</t>
  </si>
  <si>
    <t>453018, Республика Башкортостан, Кармаскалинский район, с. Шаймуратово, ул.Советская, 39</t>
  </si>
  <si>
    <t>66</t>
  </si>
  <si>
    <t>Альшеевский район</t>
  </si>
  <si>
    <t>Валиуллин Талгат Галиевич</t>
  </si>
  <si>
    <t>8(905)3506819</t>
  </si>
  <si>
    <t>valiullin.talgat@yandex.ru</t>
  </si>
  <si>
    <t>452120, Альшеевский район, ул. Ленина, 113</t>
  </si>
  <si>
    <t>67</t>
  </si>
  <si>
    <t>МБОУ ДО "Детский эколого-биологический центр "Росток"</t>
  </si>
  <si>
    <t>Леушкина Наталья Федоровна</t>
  </si>
  <si>
    <t>8(937)7820286</t>
  </si>
  <si>
    <t>leona55@mail.ru</t>
  </si>
  <si>
    <t>450076, РЕСПУБЛИКА БАШКОРТОСТАН, Г.УФА, УЛ КРАСИНА, Д.52</t>
  </si>
  <si>
    <t>https://vk.com/demadebc</t>
  </si>
  <si>
    <t>68</t>
  </si>
  <si>
    <t>Иглинский район</t>
  </si>
  <si>
    <t>Романова Елена Николаевна</t>
  </si>
  <si>
    <t>8(961)3609381</t>
  </si>
  <si>
    <t>uchitei@mail.ru</t>
  </si>
  <si>
    <t>Башкортостан Респ, с.Иглино, ул.Ленина, д.149, 452410</t>
  </si>
  <si>
    <t>МБОУ  СОШ №1 с.Иглино</t>
  </si>
  <si>
    <t>69</t>
  </si>
  <si>
    <t>Учалинский район МБОУ школа №5 г. Учалы</t>
  </si>
  <si>
    <t>Кужакова Минзаля Фуатовна</t>
  </si>
  <si>
    <t>8(34791)6-96-05</t>
  </si>
  <si>
    <t>Minzalya-kuzhakova@mail.ru</t>
  </si>
  <si>
    <t>453700, РБ, г.Учалы, ул. Башкортостана, д.15</t>
  </si>
  <si>
    <t>8(965)9353903</t>
  </si>
  <si>
    <t>70</t>
  </si>
  <si>
    <t>МБУ ДПО УМЦ, г. Салават</t>
  </si>
  <si>
    <t>Султанова Галина Ивановна</t>
  </si>
  <si>
    <t>8(3476) 35-19-39</t>
  </si>
  <si>
    <t>umc.sultanova@mfil.ru</t>
  </si>
  <si>
    <t>Башкортостан Респ, г.Салават, ул.Горького, д.33, 453261</t>
  </si>
  <si>
    <t>8(987)2550871</t>
  </si>
  <si>
    <t>71</t>
  </si>
  <si>
    <t>МОБУ СОШ № 12 город Сибай Республики Башкортостан</t>
  </si>
  <si>
    <t>Гумерова Зухра Рамазановна</t>
  </si>
  <si>
    <t>8 (961) 047 55 04</t>
  </si>
  <si>
    <t>geo-gumerova@mail.ru</t>
  </si>
  <si>
    <t>453837, Россия, Республика Башкортостан, город Сибай, улица Белова, 36.</t>
  </si>
  <si>
    <t>8 (927) 319 51 93</t>
  </si>
  <si>
    <t>72</t>
  </si>
  <si>
    <t>Благовещенский, МОБУ гимназия №1 г. Благовещенск</t>
  </si>
  <si>
    <t>Баранова Елена Владимировна</t>
  </si>
  <si>
    <t>8 (962) 537 24 83</t>
  </si>
  <si>
    <t>elena.baranova.78@bk.ru</t>
  </si>
  <si>
    <t>453430, Республика Башкортостан, г. Благовещенск, ул. Баранова, д. 5</t>
  </si>
  <si>
    <t>http://blaggimn1.narod.ru</t>
  </si>
  <si>
    <t>8(347 66)2-15-39</t>
  </si>
  <si>
    <t>8(347 66)2-29-35</t>
  </si>
  <si>
    <t>8(937)3380552</t>
  </si>
  <si>
    <t>73</t>
  </si>
  <si>
    <t>МБОУ гимназия им. И.Ш.Муксинова г. Янаул Республики Башкортостан</t>
  </si>
  <si>
    <t>Саляхов Флюр Рависович</t>
  </si>
  <si>
    <t>8 (937) 337 53 31</t>
  </si>
  <si>
    <t>salyakh89@mail.ru</t>
  </si>
  <si>
    <t>452800, Российская Федерация, ПФО федеральный округ, Башкортостан Респ., Янаульский р-н, Янаул г., Азина ул., д.20</t>
  </si>
  <si>
    <t>74</t>
  </si>
  <si>
    <t>Архангельский МОБУ СОШ №1 с. Архангельское</t>
  </si>
  <si>
    <t>Эгит Лариса Михайловна</t>
  </si>
  <si>
    <t>8(34774)21734</t>
  </si>
  <si>
    <t>lehgit@mail.ru</t>
  </si>
  <si>
    <t>453030, Башкортостан Респ, Архангельское с, Советская ул, 53</t>
  </si>
  <si>
    <t>8(965)9308560</t>
  </si>
  <si>
    <t>75</t>
  </si>
  <si>
    <t>Благоварский район</t>
  </si>
  <si>
    <t>Шахмаева Гюзель Рифовна</t>
  </si>
  <si>
    <t>8(34747)22105</t>
  </si>
  <si>
    <t>shahmaeva_gyuzel@mail.ru</t>
  </si>
  <si>
    <t>8(937)3364176</t>
  </si>
  <si>
    <t>76</t>
  </si>
  <si>
    <t>город Сибай</t>
  </si>
  <si>
    <t>Симонова Нелля Салаватовна</t>
  </si>
  <si>
    <t>8(937)1608232</t>
  </si>
  <si>
    <t>familij-simona@mail.ru</t>
  </si>
  <si>
    <t>г. Сибай, ул. Ленина, 9/1,</t>
  </si>
  <si>
    <t>МР Туймазинский район</t>
  </si>
  <si>
    <t>Рафикова Гузель Фанилевна</t>
  </si>
  <si>
    <t>8(965)6535065</t>
  </si>
  <si>
    <t>Liana.petrovich@yandex.ru</t>
  </si>
  <si>
    <t>452750, РФ, Республика Башкортостан, г. Туймазы, ул. Островского, 34</t>
  </si>
  <si>
    <t>78</t>
  </si>
  <si>
    <t>Федоровский район</t>
  </si>
  <si>
    <t>Батыршина Луиза Хамзеевна</t>
  </si>
  <si>
    <t>8 (34746)22866</t>
  </si>
  <si>
    <t>fed-liz@mail.ru</t>
  </si>
  <si>
    <t>423280,Россия, село Федоровка, Республики Башкортостан, Федоровский район, с. Федоровка, ул. Коммунистическая, 61</t>
  </si>
  <si>
    <t>http://fedor2shkola.ucoz.ru|</t>
  </si>
  <si>
    <t>МБОУ СОШ №1 с. Федоровка</t>
  </si>
  <si>
    <t>8(960)3975437</t>
  </si>
  <si>
    <t>Муниципальноне бюджетное общеобраховательное учреждение средняя общеобразовательная школа № 9 города Бирска муниципального района Бирский район Республики Башкортостан</t>
  </si>
  <si>
    <t>Цирульникова Вера Николаевна</t>
  </si>
  <si>
    <t>8(987)4998835</t>
  </si>
  <si>
    <t>civenic@bk.ru</t>
  </si>
  <si>
    <t>452455, Россия, Республика Башкортостан, г. Бирск, ул. Овчинникова, № 48</t>
  </si>
  <si>
    <t>http://birsk9.ucoz.ru/</t>
  </si>
  <si>
    <t>Вера</t>
  </si>
  <si>
    <t>Николаевна</t>
  </si>
  <si>
    <t>г. Сибай школа №5</t>
  </si>
  <si>
    <t>Халилова Зульфия Рахметовна</t>
  </si>
  <si>
    <t>8(927)3422759</t>
  </si>
  <si>
    <t>halilova.z1974@mail.ru</t>
  </si>
  <si>
    <t>Республика Башкортостан г. Сибай, ул. Горная 55</t>
  </si>
  <si>
    <t>ул. Горная, 55 Телефон: (834775) 2-14-07</t>
  </si>
  <si>
    <t>81</t>
  </si>
  <si>
    <t>г. Сибай РБ (МОБУ Лицей №9)</t>
  </si>
  <si>
    <t>Сибагатуллина Гульдар Мустафаевна</t>
  </si>
  <si>
    <t>8(963)9039752</t>
  </si>
  <si>
    <t>licey9@mail.ru</t>
  </si>
  <si>
    <t>453833, Россия, Республика Башкортостан, город Сибай, улица Ленина, дом 40.</t>
  </si>
  <si>
    <t>82</t>
  </si>
  <si>
    <t>Стерлибашевский район МБОУ СОШ №1</t>
  </si>
  <si>
    <t>Гизатуллина Раушания Ильдаровна</t>
  </si>
  <si>
    <t>8(967)4580033</t>
  </si>
  <si>
    <t>gizatullina-raushanija@rambler.ru</t>
  </si>
  <si>
    <t>453180, Республика Башкортостан, Стерлибашевский район, с.Стерлибашево, ул.50 лет Октября, 2.</t>
  </si>
  <si>
    <t>8(34739)22052</t>
  </si>
  <si>
    <t>БИСТ (филиал) ОУП ВО «АТиСО»</t>
  </si>
  <si>
    <t>Ирдигитова Римма Маратовна - заведующая библиотекой</t>
  </si>
  <si>
    <t>8(906)1095139, 8 (347) 237-05-20  8(347) 241-42-26</t>
  </si>
  <si>
    <t>r.irdigitova@ufabist.ru mirra_67@mail.ru</t>
  </si>
  <si>
    <t>г.Уфа, ул.Пр.октября 74/2</t>
  </si>
  <si>
    <t>http://ufabist.ru/</t>
  </si>
  <si>
    <t>84</t>
  </si>
  <si>
    <t>МБОУ СОШ №4 г. Туймазы</t>
  </si>
  <si>
    <t>Салихов Рустам Тимерханович</t>
  </si>
  <si>
    <t>8(962)5282356, 8(34782)52512</t>
  </si>
  <si>
    <t>Salixov@yandex.ru</t>
  </si>
  <si>
    <t>Республика Башкортостан, г.Туймазы, ул.Луначарского, 24</t>
  </si>
  <si>
    <t>http://salixov.ucoz.ru/index/vserossijskij_geograficheskij_diktant/0-208</t>
  </si>
  <si>
    <t>85</t>
  </si>
  <si>
    <t>МОБУ лицей села Булгакова, Уфимского района, Республики Башкортостан</t>
  </si>
  <si>
    <t>Козлова Надежда Васильевна</t>
  </si>
  <si>
    <t>Республика Башкортостан, Уфимский район, с. Булгаково, улица Дружбы, 2</t>
  </si>
  <si>
    <t>86</t>
  </si>
  <si>
    <t>Стерлитамакский филиал БашГУ</t>
  </si>
  <si>
    <t>Роганов Константин Викторович</t>
  </si>
  <si>
    <t>8(917)4166628</t>
  </si>
  <si>
    <t>nasarawet@gmail.com, sterlitamak.rgo@mail.ru</t>
  </si>
  <si>
    <t>453103, Республика Башкортостан
г.Стерлитамак, пр.Ленина, 49</t>
  </si>
  <si>
    <t>http://strbsu.ru/71455/</t>
  </si>
  <si>
    <t>87</t>
  </si>
  <si>
    <t>Муниципальное бюджетное образовательное учреждение "Средняя общеобразовательная школа №9"</t>
  </si>
  <si>
    <t>Гарифуллина Лиана Салаватовна</t>
  </si>
  <si>
    <t>8(937) 363-99-92</t>
  </si>
  <si>
    <t>Liana-nli@mail.ru</t>
  </si>
  <si>
    <t>Республика Башкортостан, Октябрьский г., ул. Комсомольская, 20а</t>
  </si>
  <si>
    <t>http://www.oktms.ru/index.php?option=com_content&amp;view=article&amp;id=589</t>
  </si>
  <si>
    <t>88</t>
  </si>
  <si>
    <t>Местное отделение ВОО РГО в      г. Янауле Республики Башкортостан</t>
  </si>
  <si>
    <t>Харисов Фарит Фахразович</t>
  </si>
  <si>
    <t>8 917 787 35 31</t>
  </si>
  <si>
    <t>4528500, Республика Башкортостан,                   г. Янаул, ул. Азина, д.20</t>
  </si>
  <si>
    <t>89</t>
  </si>
  <si>
    <t>Муниципальное бюджетное общеобразовательное учреждение средняя общеобразовательная школа №6 г. Туймазы</t>
  </si>
  <si>
    <t>Нуркаева Анастасия Александровна</t>
  </si>
  <si>
    <t>8(34782)75364</t>
  </si>
  <si>
    <t>tschool6@mail.ru</t>
  </si>
  <si>
    <t>РБ, г. Туймазы, ул. Гагарина,32</t>
  </si>
  <si>
    <t>90</t>
  </si>
  <si>
    <t>МБОУ СОШ с. Райманово
Туймазинский район РБ</t>
  </si>
  <si>
    <t>Добрина Лилия Гарабеевн</t>
  </si>
  <si>
    <t xml:space="preserve"> +7(347)82
25128,
89373524006
</t>
  </si>
  <si>
    <t>Sh_raiman@mail.ru</t>
  </si>
  <si>
    <t>С. Райманово,ул. Гагарина,35</t>
  </si>
  <si>
    <t>https://www.rgo.ru/ru/proekty/vserossiyskiy-geograficheskiy-diktant-0/vserossiyskiy-geograficheskiy-diktant-2016;</t>
  </si>
  <si>
    <t>91</t>
  </si>
  <si>
    <t>Муниципальное бюджетное общеобразовательное учреждение гимназия №1 г.Туймазы</t>
  </si>
  <si>
    <t>Басырова 
Айгуль 
Хамитовна</t>
  </si>
  <si>
    <t xml:space="preserve"> +7 (34782) 2-50-45
+79177770463</t>
  </si>
  <si>
    <t>aygulkatu@mail.ru</t>
  </si>
  <si>
    <t>Республика Башкортостан, Туймазинский р-н, Туймазы г., ул. Зеленая, 4</t>
  </si>
  <si>
    <t>http://tuigim.ucoz.ru/</t>
  </si>
  <si>
    <t>92</t>
  </si>
  <si>
    <t>Государственное бюджетное
профессиональное
образовательное учреждение
Месягутовский
педагогический колледж</t>
  </si>
  <si>
    <t>Набиуллин
Рамиль
Робиртович</t>
  </si>
  <si>
    <t>sufirhavat@lenta.ru</t>
  </si>
  <si>
    <t>Республика
Башкортостан,
Дуванский район,
с.Месягутово,
ул.Революционная,
17</t>
  </si>
  <si>
    <t>http://www.
mespedkol.ru</t>
  </si>
  <si>
    <t>93</t>
  </si>
  <si>
    <t>Муниципальное бюджетное общеобразовательное учреждение средняя общеобразовательная школа №3
с.Серафимовский муниципального района Туймазинский район Республики Башкортостан</t>
  </si>
  <si>
    <t>Иванова
Галина
Рудольфов
на</t>
  </si>
  <si>
    <t>8(34782)
26205</t>
  </si>
  <si>
    <t>school3
seraf@gmail.
com</t>
  </si>
  <si>
    <t>РБ,
Туймаз
инский
район,
с.Сераф
имовск
ий, 21
квартал
, д. 1</t>
  </si>
  <si>
    <t>http://school-
seraf.3dn.ru/news/
g/2016-11- 07-114</t>
  </si>
  <si>
    <t>Муниципальное автономное общеобразовательное учреждение "Средняя общеобразовательная школа №5 г. Закаменск"</t>
  </si>
  <si>
    <t>Аюшеев Николай Дугаржапович</t>
  </si>
  <si>
    <t>ndayusheev@gmail.com</t>
  </si>
  <si>
    <t>Республика Бурятия,</t>
  </si>
  <si>
    <t>г. Закаменск,</t>
  </si>
  <si>
    <t>ул. Комсомольская, д. 1</t>
  </si>
  <si>
    <t>Дагестанский государственный педагогический университет</t>
  </si>
  <si>
    <t>Балгуев Тагир Расулович</t>
  </si>
  <si>
    <t>tagbtr@mail.ru</t>
  </si>
  <si>
    <t>367003, РД, г. Махачкала, ул. Ярагского, 57,</t>
  </si>
  <si>
    <t>Государственное Бюджетное Учреждение «Республиканская детская библиотека им. Н. Юсупова»</t>
  </si>
  <si>
    <t>Загидова Солтанат Далгатовна.</t>
  </si>
  <si>
    <t>. 8 (8722) 62-63- 38.</t>
  </si>
  <si>
    <t>Children_05@mail.ru</t>
  </si>
  <si>
    <t>367030, РД, г. Махачкала, ул. И. Казака 10.</t>
  </si>
  <si>
    <t>Магарамкентская Средняя Общеобразовательная Школа N1</t>
  </si>
  <si>
    <t xml:space="preserve">Джалилов Абдулджалил Эдуардович </t>
  </si>
  <si>
    <t>mr.abduldz@mail.ru</t>
  </si>
  <si>
    <t>Магарамкент,улица Ленина</t>
  </si>
  <si>
    <t>Федеральное государственное бюджетное учреждение высшего образования «Дагестанский государственный университет»</t>
  </si>
  <si>
    <t>Абдурахманов Гайирбег Магомедович</t>
  </si>
  <si>
    <t>8(8722) 56-21-40</t>
  </si>
  <si>
    <t>Республика Дагестан, г. Махачкала, ул. Дахадаева 21а  «Институт экологии и устойчивого развития» ДГУ</t>
  </si>
  <si>
    <t>https://www.instagram.com/p/bmwba8shx3v;
http://vk.com/wall-87539734_2335;
https://m.facebook.com/story.php?story_fbid=1106101276177316&amp;substory_index=0&amp;id=850679358386177;
http://ecol.dgu.ru/news.aspx;</t>
  </si>
  <si>
    <t>Муниципальное казенное общеобразовательное учреждение «Средняя общеобразовательная школа № 2 поселка Мамедкала»</t>
  </si>
  <si>
    <t>Ибрагимова Зарема Джамиевна</t>
  </si>
  <si>
    <t>ibragimova.zar@yandex.ru</t>
  </si>
  <si>
    <t>Республика Дагестан,Дербентский район,пгт.Мамедкала,ул.Н.Алиева д.42а</t>
  </si>
  <si>
    <t>Абдулаев Касум Абдулаевич</t>
  </si>
  <si>
    <t>Kasum001@mail.ru</t>
  </si>
  <si>
    <t>Координатор РГО</t>
  </si>
  <si>
    <t>Дидигов Ислам Ахметович</t>
  </si>
  <si>
    <t>8(8734)55-19- 92, 928-733- 55-61</t>
  </si>
  <si>
    <t>rgo_ing@mail.ru,</t>
  </si>
  <si>
    <t>ididighov@mail.ru</t>
  </si>
  <si>
    <t>Калмыцкий филиал НОУ ВО «МАЭП»</t>
  </si>
  <si>
    <t xml:space="preserve">Санжиева Анна Валерьевна </t>
  </si>
  <si>
    <t xml:space="preserve">(84722)36560 </t>
  </si>
  <si>
    <t xml:space="preserve">358011, Республика Калмыкия, г.Элиста, проспект Городовикова, д.5 </t>
  </si>
  <si>
    <t>МБОУ «Средняя общеобразовательная школа №4 г.Элиста»</t>
  </si>
  <si>
    <t>Бовикова Валентина Очировна</t>
  </si>
  <si>
    <t>358000, г.Элиста, И.К. Илишкина, д.16</t>
  </si>
  <si>
    <t>Муниципальное бюджетное общеобразовательное учреждение «Средняя общеобразовательная школа №23» г.Элисты</t>
  </si>
  <si>
    <t xml:space="preserve">Булдаева Ирина Александровна </t>
  </si>
  <si>
    <t>Республика Калмыкия, город Элиста, ул.Волгоградская, 59 «А»</t>
  </si>
  <si>
    <t>МБОУ «Яшалтинская СОШ им. В.А. Панченко»</t>
  </si>
  <si>
    <t>Малиева Светлана Геннадьевна</t>
  </si>
  <si>
    <t>359010, Республика Калмыкия, Яшалтинский район,
с.Яшалта
ул. Западная, 43</t>
  </si>
  <si>
    <t>Федеральное государственное бюджетное образовательное учреждение высшего образования  «Петрозаводский государственный университет»</t>
  </si>
  <si>
    <t>Гриппа Сергей Павлович – старший научный сотрудник кафедры географии горно-геологического факультета, кандидат географический наук</t>
  </si>
  <si>
    <t>(814-2) 71-96-33</t>
  </si>
  <si>
    <t>vinokurova@petrsu.ru</t>
  </si>
  <si>
    <t>185910, Республика Карелия,г. Петрозаводск, пр. Ленина, 33</t>
  </si>
  <si>
    <t>Винокурова Нина Михайловна – заместитель начальника Управления довузовской и профориентационной работы</t>
  </si>
  <si>
    <t>Федеральное государственное бюджетное образовательное учреждение высшего образования «СГУ им. Питирима Сорокина»</t>
  </si>
  <si>
    <t>Паль Виктория Ивановна</t>
  </si>
  <si>
    <t>vika.pal18@mail.ru</t>
  </si>
  <si>
    <t>167001, Р. Коми, г. Сыктывкар, Октябрьский пр-т, д. 55</t>
  </si>
  <si>
    <t>Центральная городская библиотека им. А.С. Пушкина Муниципального бюджетного учреждения культуры «Централизованная библиотечная система» г. Воркута</t>
  </si>
  <si>
    <t>Ковальская Наталия Борисовна</t>
  </si>
  <si>
    <t>т. 8 (821-51) 3-16-49 (рабочий); 8-904-207-69-81</t>
  </si>
  <si>
    <t>met.vorckuta@yandex.ru</t>
  </si>
  <si>
    <t>169900 
Республика Коми, 
город Воркута, 
улица Ленина, 50</t>
  </si>
  <si>
    <t>http://www.vorkuta-cbs.ru</t>
  </si>
  <si>
    <t>N.kovalskaya13@yandex.ru</t>
  </si>
  <si>
    <t>169900 Республика Коми, город Воркута, улица Ленина, 50.</t>
  </si>
  <si>
    <t>МБОУ "ООШ" села Грива.</t>
  </si>
  <si>
    <t>Вольгин Андрей Васильевич</t>
  </si>
  <si>
    <t>vakfw@yandex.ru</t>
  </si>
  <si>
    <t>Республика Коми Койгородский район село Грива Советская 23</t>
  </si>
  <si>
    <t>Муниципальное бюджетное общеобразовательное учреждение «Средняя общеобразовательная школа №2 им. Г.В.Кравченко» г. Вуктыл</t>
  </si>
  <si>
    <t>Пинежанинов Александр Валерьевич</t>
  </si>
  <si>
    <t>alexander.pinezhaninov@gmail.com</t>
  </si>
  <si>
    <t>РФ, Республика Коми, г. Вуктыл, ул. Коммунистическая, д. 11;</t>
  </si>
  <si>
    <t>+7 912 144 0238.</t>
  </si>
  <si>
    <t>МБУ «Центр коми культуры Корткеросского района</t>
  </si>
  <si>
    <t>Кашапова
Татьяна
Борисовна</t>
  </si>
  <si>
    <t>8(82136)92-136 сот. 89091251954</t>
  </si>
  <si>
    <t>turizmkort@mail.ru, kzvizit@mail.ru</t>
  </si>
  <si>
    <t>Республика Коми,
с.Корткерос, ул. Советская, 
д. 225</t>
  </si>
  <si>
    <t xml:space="preserve">http://komicentr-vizit.ucoz.ru/blog/ii_vtoroj_vserossijskij_geograficheskij_diktant/2016-11-03-10, https://vk.com/kzvizit?z=photo-71861494_438842203%2Falbum-71861494_00%2Frev  </t>
  </si>
  <si>
    <t>Муниципальное бюджетное общеобразовательное учреждение "Средняя общеобразовательная школа" с.Шошка</t>
  </si>
  <si>
    <t>Ветошкин Вячеслав Александрович</t>
  </si>
  <si>
    <t>shoshka_sh@mail.ru</t>
  </si>
  <si>
    <t>Республика Коми, Княжпогостский район, с.Шошка, ул.Центральная, д.26;</t>
  </si>
  <si>
    <t>Ухтинский
государственн
ьй
технический
университет</t>
  </si>
  <si>
    <t>Лебедев Александр Анатольевич - секретарь Коми отделения</t>
  </si>
  <si>
    <t>sever-gti@yandex.ru</t>
  </si>
  <si>
    <t>Республика
Коми, г.Ухта,
ул.Сенюкова 13, угту,
корпус (Л),
аудитория
205л,
им.Питирима
Сорокина</t>
  </si>
  <si>
    <t>Государственное общеобразовательное учреждение Республики Коми "Физико-математический лицей-интернат"</t>
  </si>
  <si>
    <t>Дмитриев Олег Вячеславович (Учитель географии ГОУ РК "ФМЛИ").</t>
  </si>
  <si>
    <t>+7(906)88-12-371,</t>
  </si>
  <si>
    <t>oleg2936@yandex.ru</t>
  </si>
  <si>
    <t>Республика Коми, г. Сыктывкар, Октябрьский проспект 59</t>
  </si>
  <si>
    <t xml:space="preserve"> Муниципальное  общеобразовательное  учреждение  «Основная общеобразовательная школа пст. Вежъю»</t>
  </si>
  <si>
    <t>Рыбина Анна Григорьевна</t>
  </si>
  <si>
    <t>8(82132)94223</t>
  </si>
  <si>
    <t>anna-rybina2007@yandex.ru</t>
  </si>
  <si>
    <t xml:space="preserve"> 168196, Республика Коми, Койгородский район, п. Вежъю, ул. Школьная, д.1а</t>
  </si>
  <si>
    <t>МБОУ «СОШ №3» пгт.Жешарт</t>
  </si>
  <si>
    <t>Запоточная Надежда Ивановна</t>
  </si>
  <si>
    <t>zhesh-school3@yandex.ru</t>
  </si>
  <si>
    <t>169045 Республика Коми Усть-Вымский район пгт.Жешарт ул.Индустриальная д.7</t>
  </si>
  <si>
    <t>Муниципальное бюджетное общеобразовательное учреждение "Хабарицкая средняя общеобразовательная школа"</t>
  </si>
  <si>
    <t>Поздеева Валентина Петровна</t>
  </si>
  <si>
    <t>79121007122@yandex.ru</t>
  </si>
  <si>
    <t>Республика Коми. Усть-Цилемский район, село Хабариха, улица Центральная, дом 2</t>
  </si>
  <si>
    <t>Муниципальное общеобразовательное учреждение "Основная общеобразовательная школа" с.Небдино</t>
  </si>
  <si>
    <t>Тимушева Надежда Викторовна</t>
  </si>
  <si>
    <t>nebdschool@rambler.ru</t>
  </si>
  <si>
    <t>Республика Коми, Корткеросский район, с.Небдино, ул.Центральная, д.86.</t>
  </si>
  <si>
    <t>Таврическая Академия Крымского федерального университета имени В.И. Вернадского в городе Симферополе</t>
  </si>
  <si>
    <t>Самохин Геннадий Викторович</t>
  </si>
  <si>
    <t>gen-samokhin@yandex.ru</t>
  </si>
  <si>
    <t>проспект Академика Вернадского 4</t>
  </si>
  <si>
    <t>Муниципальное бюджетное общеобразовательное учреждение "Владиславовская общеобразовательная школа"</t>
  </si>
  <si>
    <t>Харьковенко Галина Александровна</t>
  </si>
  <si>
    <t>school-vlad2015@yandex.ru</t>
  </si>
  <si>
    <t>297320, Республика Крым, Кировский район, с.Владиславовка, ул. Федосеева, 1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</si>
  <si>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</si>
  <si>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Ефимова Т.Н.</t>
  </si>
  <si>
    <t>rgomariel@mail.ru</t>
  </si>
  <si>
    <t>г. Йошкар-Ола, пл. Ленина, д. 3;</t>
  </si>
  <si>
    <t>https://www.volgatech.net/</t>
  </si>
  <si>
    <t>МБОУ «Виловатовская
СОШ»</t>
  </si>
  <si>
    <t>Склемина Татьяна
Константиновна</t>
  </si>
  <si>
    <t>rmk-gmari@yandex.ru</t>
  </si>
  <si>
    <t>Республика Марий Эл
Горномарийский район с. Виловатово,
ул. Садовая, 7</t>
  </si>
  <si>
    <t>МБОУ "Мари-
Турекская СОШ"</t>
  </si>
  <si>
    <t>Фаттахова Галина
Александровна</t>
  </si>
  <si>
    <t>8(83634)93709</t>
  </si>
  <si>
    <t>fattakhovaga@gmail.com</t>
  </si>
  <si>
    <t>Республика Марий Эл
Мари-Турекский район, п. Мари-
Турек, ул. Комсомольская, д. 36</t>
  </si>
  <si>
    <t>МОУ «Сернурская
СОШ No 1 им.
Яналова»</t>
  </si>
  <si>
    <t>Липатникова Галина
Викторовна</t>
  </si>
  <si>
    <t>Республика Марий Эл
Сернурский район, п. Сернур, ул.
Коммунистическая, д. 78</t>
  </si>
  <si>
    <t>МБОУ «Юринская
СОШ»</t>
  </si>
  <si>
    <t>Куликова Нина
Витальевна</t>
  </si>
  <si>
    <t>Республика Марий Эл
Юринский район, п. Юрино,
Центральный проспект, д.5</t>
  </si>
  <si>
    <t>МОУ «Средняя школа
No 6 г. Волжска»</t>
  </si>
  <si>
    <t>Толстых Галина
Евгеньевна</t>
  </si>
  <si>
    <t>schol6@yandex.ru</t>
  </si>
  <si>
    <t>Республика Марий Эл
г. Волжск, ул. Юбилейная, д. 10</t>
  </si>
  <si>
    <t>МОУ «Кужмарская
СОШ»</t>
  </si>
  <si>
    <t>Орлова Ольга
Анатольевна</t>
  </si>
  <si>
    <t>kuzhscool@mail.ru</t>
  </si>
  <si>
    <t>Республика Марий Эл Звениговский
район, с. Кужмара, ул. Коммунаров, 5</t>
  </si>
  <si>
    <t>ГБОУ РМЭ «Школа-
интернат «Дарование»</t>
  </si>
  <si>
    <t>Забурдаева
Елена Александровна</t>
  </si>
  <si>
    <t>Республика Марий Эл г.
Козьмодемьянск, ул. Советская, д.33</t>
  </si>
  <si>
    <t>МОУ «Моркинская
СОШ No6»</t>
  </si>
  <si>
    <t>Республика Марий Эл Моркинский
район, п. Морки, ул. Компрессорная, д.
7</t>
  </si>
  <si>
    <t>Мордовский государственный университет имени Н.П. Огарева,</t>
  </si>
  <si>
    <t>Ямашкин Анатолий Александрович.</t>
  </si>
  <si>
    <t>Телефон: +7 (8342) 47-48-27.</t>
  </si>
  <si>
    <t>geogr_moris@mail.ru</t>
  </si>
  <si>
    <t>430005, Республика</t>
  </si>
  <si>
    <t>Телефон  +79271739483.:</t>
  </si>
  <si>
    <t>Yamashkin56@mail.ru</t>
  </si>
  <si>
    <t>Мордовия, г. Саранск, ул. Советская, д. 24,</t>
  </si>
  <si>
    <t>Федеральное государственное автономное образовательное учреждение высшего образования "Северо-Восточный федеральный университет имени М. К. Аммосова"</t>
  </si>
  <si>
    <t>Попов Сергей Михайлович</t>
  </si>
  <si>
    <t>+7 924 665 31 63</t>
  </si>
  <si>
    <t>svfu.chukotka@mail.ru</t>
  </si>
  <si>
    <t>677000, Россия, Республика Саха (Якутия), 677000, г. Якутск, ул. Белинского, д. 58.</t>
  </si>
  <si>
    <t>ФГБОУ ВО «Северо-Осетинский государственный университет имени К.Л.Хетагурова»</t>
  </si>
  <si>
    <t>Хацаева Фатима Мусаевна - декан факультета географии и геоэкологии, кандидат географических наук,  доцент, зав. кафедрой «Геоэкологии и землеустройства»</t>
  </si>
  <si>
    <t>Тел./ факс: 8672545108
Тел.: +79064949597, (сот)
+79194205058(сот)</t>
  </si>
  <si>
    <t>kla78@bk.ru
hacaevafm@mail.ru</t>
  </si>
  <si>
    <t>362025, РСО-Алания, г. Владикавказ, ул. Ватутина, 44-46, СОГУ</t>
  </si>
  <si>
    <t>http://www.nosu.ru/index.php/en/arkhiv-ob-yavlenij/3573-vserossijskij-geograficheskij-diktant-2016</t>
  </si>
  <si>
    <t>МБОУ основная общеобразовательная школа-интернат имени З.К.Тигеева г.Моздока</t>
  </si>
  <si>
    <t>Бакина Елена Алексеевна, учитель географии</t>
  </si>
  <si>
    <t>8 928 481 06 59</t>
  </si>
  <si>
    <t>mozdok-int1@list.ru</t>
  </si>
  <si>
    <t>363750, РСО-Алания, Моздокский район, г.Моздок, ул.Кирова 4</t>
  </si>
  <si>
    <t>МБОУ СОШ №1 с.Октябрьское</t>
  </si>
  <si>
    <t>Ексиева Софья Александровна</t>
  </si>
  <si>
    <t xml:space="preserve"> 
uopr@mail.ru
</t>
  </si>
  <si>
    <t>363131, РСО-Алания, Пригородный район, с.Октябрьское, ул.Гагарина,18</t>
  </si>
  <si>
    <t>МКОУ СОШ № 6 г.Беслан</t>
  </si>
  <si>
    <t>Дзуцева Фатима Шамильевна – руководитель информационно-ресурсного центра УФМС Правобережного района</t>
  </si>
  <si>
    <t>metodist_56@mail.ru</t>
  </si>
  <si>
    <t>363024, РСО-Алания, Правобережный район, г.Беслан, ул. Ленина, 14</t>
  </si>
  <si>
    <t>МБОУ СОШ №1 г. Ардон</t>
  </si>
  <si>
    <t>Гуацаева Татьяна Ивановна – заместитель директора</t>
  </si>
  <si>
    <t>ARDON1@LIST.RU</t>
  </si>
  <si>
    <t>363330, РСО-Алания, Ардонский район, г. Ардон, ул. Пролетарская, 83</t>
  </si>
  <si>
    <t>МКОУ СОШ № 1 с. Эльхотово</t>
  </si>
  <si>
    <t>Дзиова Альбина Борисовна – заместитель директора по ВР</t>
  </si>
  <si>
    <t>elchotovo1@mail.ru</t>
  </si>
  <si>
    <t>363600, РСО-Алания, Кировский район, с. Эльхотово, ул. А. Карсанова,6</t>
  </si>
  <si>
    <t>МКОУ СОШ № 3 г. Алагир</t>
  </si>
  <si>
    <t>Бицоева Залина Константиновна – методист</t>
  </si>
  <si>
    <t>bitsoeva1985@mail.ru</t>
  </si>
  <si>
    <t>363240, РСО-Алания, Алагирский район, Алагир, ул. Ленина, д. 109</t>
  </si>
  <si>
    <t>СОШ №3 г. Дигора</t>
  </si>
  <si>
    <t>Тогоева Людмила Теховна – специалист управления образования по дополнительному образованию Дигорского района</t>
  </si>
  <si>
    <t>diguo@mail.ru</t>
  </si>
  <si>
    <t>363410, РСО-Алания, Дигорский р-н, г. Дигора, ул. Калицова, 79</t>
  </si>
  <si>
    <t>МКОО СОШ №1 с.Чикола</t>
  </si>
  <si>
    <t>Темирова Светлана Муратовна –главный специалист управления образования Ирафского района</t>
  </si>
  <si>
    <t>88673431505
89888327360</t>
  </si>
  <si>
    <t>iraf_ruo@mail.ru (раб) s.temirowa89@mail.ru</t>
  </si>
  <si>
    <t>363500, РСО-Алания, Ирафский район, с. Чикола, улица братьев Албегоновых, 83</t>
  </si>
  <si>
    <t>Федеральное государственное казенное общеобразовательное учреждение «Северо-Кавказское суворовское военное училище Министерства обороны Российской Федерации»</t>
  </si>
  <si>
    <t>Бабаянц Анжелика Альбертовна заведующий учебным отделом</t>
  </si>
  <si>
    <t>8(8672) 50-16-51</t>
  </si>
  <si>
    <t>vladsksvu@mail.ru</t>
  </si>
  <si>
    <t>Республика Северная Осетия-Алания,                        г. Владикавказ, ул. Интернациональная, д. 22/ ул. Чкалова, д. 41</t>
  </si>
  <si>
    <t>Моздокский филиал НОУ ВО «МАЭП»</t>
  </si>
  <si>
    <t>Мурадян Тигран Леонидович</t>
  </si>
  <si>
    <t>8 (86736) 24563,8 (928)4956188</t>
  </si>
  <si>
    <t>tiko-tikosha@yandex.ru, mb_mael@mail.ru</t>
  </si>
  <si>
    <t>Республика Северная Осетия – Алания, г.Моздок, ул. Октябрьская 35 «а»</t>
  </si>
  <si>
    <t>МКОУ СОШ №2  с.Эльхотово</t>
  </si>
  <si>
    <t>Джатиева Зарина Валерьевна – учитель географии</t>
  </si>
  <si>
    <t>еlchotovo2@gmail.ru</t>
  </si>
  <si>
    <t>363600, РСО-Алания, Кировский район, с.Эльхотово, ул. Братьев Бароевых, 5.</t>
  </si>
  <si>
    <t>МКОУ  СОШ  №3  с. Эльхотово</t>
  </si>
  <si>
    <t>Танделова Альбина  Сосланбековна – учитель  географии</t>
  </si>
  <si>
    <t>8(86735)51943</t>
  </si>
  <si>
    <t>еlchotovo3@mail.ru</t>
  </si>
  <si>
    <t>363600, РСО-Алания, Кировский район, с. Эльхотово, ул. Генерала Карсанова, 5</t>
  </si>
  <si>
    <t>МКОУ СОШ №2 с.Чикола</t>
  </si>
  <si>
    <t>363500, РСО-Алания, Ирафский район, с.Чикола, ул.Хасцаева 127.</t>
  </si>
  <si>
    <t>МКОУ СОШ №3 с.Чикола</t>
  </si>
  <si>
    <t>363500, РСО- Алания, Ирафский район, с.Чикола, ул.Магомета Баликоева 57</t>
  </si>
  <si>
    <t>МКОУ СОШ с.Лескен</t>
  </si>
  <si>
    <t>363507, РСО-Алания,
Ирафский район, с.Лескен,ул Тубеева, 92а</t>
  </si>
  <si>
    <t>МБОО СОШ с.Сурх-Дигора</t>
  </si>
  <si>
    <t>363521, РСО-Алания, Ирафский р-н, Сурх-Дигора с, Ленина, 70</t>
  </si>
  <si>
    <t>МКОУ  СОШ  №1 ст.Змейская</t>
  </si>
  <si>
    <t>Качмазова Татьяна Анатольевна – учитель  географии</t>
  </si>
  <si>
    <t>zmeiska1@mail.ru</t>
  </si>
  <si>
    <t>363620, РСО-Алания, Кировский район, с. Змейская, ул. Ленина, д. 88</t>
  </si>
  <si>
    <t>МКОУ СОШ №2 ст. Змейская</t>
  </si>
  <si>
    <t>Гизоева Ирина Сергеевна – учитель  географии</t>
  </si>
  <si>
    <t>zmeiska2@mail.ru</t>
  </si>
  <si>
    <t>363620, РСО-Алания, Кировский р-н, ст. Змейская, ул.Чапаева,49</t>
  </si>
  <si>
    <t>Филиал МКОУ СОШ №2 ст. Змейская СОШ с. Иран</t>
  </si>
  <si>
    <t>Хабалова Карина Хазбиевна – учитель истории</t>
  </si>
  <si>
    <t>8(86735)54118</t>
  </si>
  <si>
    <t>iran152007@yndex.ru</t>
  </si>
  <si>
    <t>363604, РСО-Алания, Кировский район, с. Иран, ул. Плиева, 26</t>
  </si>
  <si>
    <t>Филиал МКОУ СОШ №2 ст. Змейская СОШ с. Ставд-Дорт</t>
  </si>
  <si>
    <t>Ваниева Белла Муратовна – учитель нем.яз.</t>
  </si>
  <si>
    <t>stavd-dort@mail.ru</t>
  </si>
  <si>
    <t>363605, РСО-Алания, Кировский район, с. Ставд-Дорт, ул. Таболова, 25</t>
  </si>
  <si>
    <t>МКОУ СОШ  им. Б.Х.Моргоева с.Карджин</t>
  </si>
  <si>
    <t>Хотова Ульяна Владимировна – заместитель директора по ВР</t>
  </si>
  <si>
    <t>363610, РСО-Алания, Кировский район, с.Карджин, ул. Чшиева, 94 «А»</t>
  </si>
  <si>
    <t>МКОУ СОШ с. Дарг-Кох</t>
  </si>
  <si>
    <t>Дарчиева Аза Евграфовна – заместитель директора по ВР</t>
  </si>
  <si>
    <t>darg-koh@mail.ru</t>
  </si>
  <si>
    <t>363607, РСО-Алания, Кировский район, с. Дарг-Кох, ул. Революции, 75</t>
  </si>
  <si>
    <t>МКОУ СОШ с. Комсомольское</t>
  </si>
  <si>
    <t>Кулумбекова Рита Владимировна– учитель географии</t>
  </si>
  <si>
    <t>komsomolskoe1@mail.ru</t>
  </si>
  <si>
    <t>363606, РСО-Алания, Кировский район, с. Комсомольское, ул. Ленина, 62</t>
  </si>
  <si>
    <t>МБОУ СОШ с. Кадгарон</t>
  </si>
  <si>
    <t>Адырхаева Залина Сталбековна – руководитель РМО  учителей географии</t>
  </si>
  <si>
    <t>ad.zalina@yandex.ru</t>
  </si>
  <si>
    <t>363307, РСО-Алания, Ардонский район, с. Кадгарон, ул. Гагкаева, 30</t>
  </si>
  <si>
    <t>Казанский (ПФО) федеральный университет. Институт управления, экономики и финансов</t>
  </si>
  <si>
    <t>ИльгизарТимергалиевич Гайсин    Панасюк Михаил Валентинович</t>
  </si>
  <si>
    <t>8 (919) 639-71-91</t>
  </si>
  <si>
    <t>gaisinilgizar@yandex.ru  mp3719@yandex.ru</t>
  </si>
  <si>
    <t>г. Казань, ул. Бутлерова 4, аудитории: С401, С402, С403, С405</t>
  </si>
  <si>
    <t>Михаил Валентимнович Панасюк</t>
  </si>
  <si>
    <t>8 987 4 11 44 30</t>
  </si>
  <si>
    <t>mp3719@yandex.ru</t>
  </si>
  <si>
    <t>ул. Кремлевская,</t>
  </si>
  <si>
    <t>8 919 39 71 91</t>
  </si>
  <si>
    <t>д. 18</t>
  </si>
  <si>
    <t>Муниципальное бюджетное общеобразовательное учреждение «Джалильская гимназия» Сармановского муниципального района РТ</t>
  </si>
  <si>
    <t>Гараева Венера Азатовна</t>
  </si>
  <si>
    <t>3605002184@edu.tatar.ru</t>
  </si>
  <si>
    <t>423368, РФ, Респ. Татарстан, Сармановский район, п.г.т. Джалиль, ул. Ахмадиева, д.39а.</t>
  </si>
  <si>
    <t>https://edu.tatar.ru/sarmanovo/dzalil/gym/page882801.htm</t>
  </si>
  <si>
    <t>Муниципальное бюджетное общеобразовательное учреждение «Гимназия-интернат №34»» Нижнекамского муниципального района РТ</t>
  </si>
  <si>
    <t>Малова Ольга Николаевна</t>
  </si>
  <si>
    <t>8-9172347241,</t>
  </si>
  <si>
    <t>3032003435@edu.tatar.ru</t>
  </si>
  <si>
    <t>423570, РФ, Респ. Татарстан, г. Нижнекамск, пр.Шинников, д.23а.</t>
  </si>
  <si>
    <t>МАОУ «Лицей №2» г. Альметьевска</t>
  </si>
  <si>
    <t>Киселева Ирина Борисовна</t>
  </si>
  <si>
    <t>+7(855)-333-51-23</t>
  </si>
  <si>
    <t>director02@mail.ru
sarabara@mail.ru</t>
  </si>
  <si>
    <t>РТ, г. Альметьевск, пр. Строителей, д.14</t>
  </si>
  <si>
    <t>Licey-2.Alm@tatar.ru</t>
  </si>
  <si>
    <t>МБОУ “Гимназия №11” г. Лениногорска</t>
  </si>
  <si>
    <t>Галимова Лилия Рафисовна</t>
  </si>
  <si>
    <t>21liliax@mail.ru</t>
  </si>
  <si>
    <t>РТ, г.Лениногорск, ул.Кутузова 2</t>
  </si>
  <si>
    <t>https://edu.tatar.ru/l-gorsk/gym11/main-news</t>
  </si>
  <si>
    <t>Федеральное государственное казенное военное образовательное учреждение высшего образования «Военный учебно-научный  центр Сухопутных войск «Общевойсковая академии Вооруженных Сил Российской Федерации» (филиал, г. Казань)</t>
  </si>
  <si>
    <t>Слёшин Павел Анатольевич</t>
  </si>
  <si>
    <t>Заместитель начальника учебно-методического отдела</t>
  </si>
  <si>
    <t>Sleshinpa@rambler.ru</t>
  </si>
  <si>
    <t>г. Казань, Оренбургский тракт, д. 6</t>
  </si>
  <si>
    <t>Гайсин ИльгизарТимергалиевич</t>
  </si>
  <si>
    <t>gaisinilgizar@ya.ru</t>
  </si>
  <si>
    <t>8( 987)411-44-30</t>
  </si>
  <si>
    <t>МБОУ «Гимназия №1» г.Чистополь</t>
  </si>
  <si>
    <t>Шанина Рушана Асхатовна</t>
  </si>
  <si>
    <t>G1.Ctp@tatar.ru</t>
  </si>
  <si>
    <t>422980, РФ, Республика Татарстан, г.Чистополь,  ул. Бебеля 121</t>
  </si>
  <si>
    <t>ГБОУ «Кадетская школа им. ГСС Н.Кайманова»</t>
  </si>
  <si>
    <t>Мухамадеев
Марсель
Юрьевич</t>
  </si>
  <si>
    <t xml:space="preserve">7(855)-258-31-10 </t>
  </si>
  <si>
    <t>S47.Nc@tatar.ru; sch47_chelny@mail.ru</t>
  </si>
  <si>
    <t>423814, 
ул. 40 лет Победы, 
д. 29  (56/30)</t>
  </si>
  <si>
    <t>https://edu.tatar.ru/n_chelny/sch_kadet47</t>
  </si>
  <si>
    <t>+7(855)-258-31-10</t>
  </si>
  <si>
    <t>423814, РТ г. Набережные Челны, ул. 40 лет Победы, д. 29</t>
  </si>
  <si>
    <t>МБОУ «Ямашинская СОШ»</t>
  </si>
  <si>
    <t>Ефимова Елена Александровна</t>
  </si>
  <si>
    <t>.8-919- 690-51- 84</t>
  </si>
  <si>
    <t>elen47@mail.ru</t>
  </si>
  <si>
    <t>РТ Альметьевский район с.Ямаши ул.Кияткина д.4</t>
  </si>
  <si>
    <t>полное название организации (учреждения): Муниципальное бюджетное общеобразовательное учреждение «Иляксазская основная общеобразовательная школа» Сармановского района Республики Татарстан</t>
  </si>
  <si>
    <t>Набиуллина Гульфира Миннемухаметовна, учитель географии</t>
  </si>
  <si>
    <t>ilsosh@yandex.ru</t>
  </si>
  <si>
    <t>423356 Республика Татарстан Сармановский район с.Иляксаз ул.Школьная д.6</t>
  </si>
  <si>
    <t>Федеральное государственное бюджетное образовательное учреждение высшего  образования "Тувинский государственный университет"</t>
  </si>
  <si>
    <t>Ондар Елена Эрес-ооловна</t>
  </si>
  <si>
    <t>8-923-243-85-86,</t>
  </si>
  <si>
    <t>elenondar@mail.ru</t>
  </si>
  <si>
    <t>667000 г. Кызыл, ул. Ленина д. 36 (главный корпус) и ул. Колхозная д. 125а (УЛК-2).</t>
  </si>
  <si>
    <t>Аракчаа Кара-кысДонгаковна,</t>
  </si>
  <si>
    <t>8 (913) 355-63-65</t>
  </si>
  <si>
    <t>rgo_tuva@mail.ru</t>
  </si>
  <si>
    <t>668051, г.Ак-Довурак, ул.Центральная, д.23</t>
  </si>
  <si>
    <t>МБОУ СОШ №3 г.Ак-Довурака</t>
  </si>
  <si>
    <t>Иргит Екатерина Давааевна</t>
  </si>
  <si>
    <t>8(923)014-96-16</t>
  </si>
  <si>
    <t>tyva_school_113@mail.ru</t>
  </si>
  <si>
    <t>Муниципальное бюджетное образовательное учреждение «Средняя общеобразовательная школа с. Тоора-Хем» Тоджинского района Республики Тыва</t>
  </si>
  <si>
    <t>Балажик Галина Таржааевна</t>
  </si>
  <si>
    <t>8-923-266-42-03</t>
  </si>
  <si>
    <t>668530, РФ, Республика Тыва, Тоджинский район, с. Тоора-Хем, ул. Советская, д. 26</t>
  </si>
  <si>
    <t xml:space="preserve"> Муниципальное бюджетное общеобразовательное учреждение Самагалтайская средняя общеобразовательная школа №1 муниципальный район «Тес-Хемский кожуун Республика Тыва»</t>
  </si>
  <si>
    <t>Балчар Анна Чаш-ооловна</t>
  </si>
  <si>
    <t>668360 республика Тыва Тес-Хемский район село Самагалтай улица А.Ч.Кунаа 44</t>
  </si>
  <si>
    <t>Муниципальное бюджетное общеобразовательное учреждение средняя общеобразовательная школа №3 г. Ак-Довурака</t>
  </si>
  <si>
    <t xml:space="preserve"> 8-923-014-96-16</t>
  </si>
  <si>
    <t>668051, Республика Тыва, г. Ак-Довурак, ул. Центральная, д.23</t>
  </si>
  <si>
    <t>http://ak-dovurak-3.edu17.ru/category/vserossijskij-geograficheskij-diktant/</t>
  </si>
  <si>
    <t>ФГКОУ «Кызылское 
президентское кадетское 
училище»</t>
  </si>
  <si>
    <t>Постнов 
Денис 
Александрович</t>
  </si>
  <si>
    <t>8-923-014-74-97
8 (39422) 5-69-14</t>
  </si>
  <si>
    <t>kzpku@mail.ru</t>
  </si>
  <si>
    <t>667010, 
Республика Тыва,
 г. Кызыл,
ул. Московская, 74</t>
  </si>
  <si>
    <t>Федеральное государственное бюджетное образовательное учреждение высшего профессионального образования «Хакасский государственный университет им. Н.Ф. Катанова»</t>
  </si>
  <si>
    <t>Махрова Марина Леонидовна (рег.Площадка)</t>
  </si>
  <si>
    <t>8 983 199 12 62</t>
  </si>
  <si>
    <t>mahrova@mail.ru</t>
  </si>
  <si>
    <t>655000, Республика Хакасия, г. Абакан, ул. Ленина, 90;</t>
  </si>
  <si>
    <t>Скляр Альбина Александровна</t>
  </si>
  <si>
    <t>8 923 592 41 01</t>
  </si>
  <si>
    <t>albina.sklyar91@mail.ru</t>
  </si>
  <si>
    <t>(РГО)</t>
  </si>
  <si>
    <t>8 906 190 99 45</t>
  </si>
  <si>
    <t>shulekin_vm@khsu.ru</t>
  </si>
  <si>
    <t>Шулекин Владимир Михайлович</t>
  </si>
  <si>
    <t>Муниципальное бюджетное  общеобразовательное  учреждение «Средняя общеобразовательная школа №1 имени Ю.А.Гагарина» с.Сарыг-Сеп Каа-Хемского района Республики Тыва</t>
  </si>
  <si>
    <t>Бологанова  Людмила Владимировна (учитель географии )</t>
  </si>
  <si>
    <t>Sg-Sp-Sch1@yandex.ru</t>
  </si>
  <si>
    <t>668400, Республика Тыва, Каа-Хемский район, сельское поселение Сарыг-Сеп, ул. Енисейская,162</t>
  </si>
  <si>
    <t>ФГБОУ ВО «ХГУ им. Н.Ф. Катанова»</t>
  </si>
  <si>
    <t>Бортников Сергей Валериевич</t>
  </si>
  <si>
    <t>svb@khsu.ru
svbbsv@mail.ru</t>
  </si>
  <si>
    <t>г. Абакан, проспект Ленина, 90</t>
  </si>
  <si>
    <t xml:space="preserve">Муниципальное бюджетное общеобразовательное учреждение «Гимназия №8» г. Шумерля Чувашской Республики </t>
  </si>
  <si>
    <t xml:space="preserve">Осипова Наталья Александровна </t>
  </si>
  <si>
    <t>8(83536) 2-35-57</t>
  </si>
  <si>
    <t xml:space="preserve">Г. Шумерля, ул. Сурская,д.7 </t>
  </si>
  <si>
    <t>Институт наук о Земле ЮФУ</t>
  </si>
  <si>
    <t>Баранникова Наталья Николаевна</t>
  </si>
  <si>
    <t>barannikovann@mail.ru</t>
  </si>
  <si>
    <t>344090, ЮФО, Ростовская область, г. Ростов-на-Дону, ул. Р. Зорге, 40</t>
  </si>
  <si>
    <t>Муниципальное бюджетное общеобразовательное учреждение средняя школа №15 города Волгодонска;</t>
  </si>
  <si>
    <t>– Горбунов Василий Григорьевич;</t>
  </si>
  <si>
    <t>v87@mail.ru</t>
  </si>
  <si>
    <t>347382, Ростовская область, город Волгодонск, проспект Строителей,</t>
  </si>
  <si>
    <t>http://15school.org/news/vserossijskij_geograficheskij_diktant_v_volgodonske/2016-11-05-420</t>
  </si>
  <si>
    <t>дом 39;</t>
  </si>
  <si>
    <t>Муниципальное бюджетное общеобразовательное учреждение Никольская средняя общеобразовательная школа им. Н.И. Колесова</t>
  </si>
  <si>
    <t>заместитель директора по ВР Усманова Юлия Федоровна.</t>
  </si>
  <si>
    <t>yulia.usmanova2014@yandex.ru</t>
  </si>
  <si>
    <t>347433, ул. Школьная,20, х. Никольский, Заветинский район, Ростовская область</t>
  </si>
  <si>
    <t>Муниципальное бюджетное общеобразовательное учреждение Аксайская средняя общеобразовательная школа № 2 с углубленным изучением английского языка и математики</t>
  </si>
  <si>
    <t>Чичельник Лариса Михайловна</t>
  </si>
  <si>
    <t>Larisa_chichay@mail.ru</t>
  </si>
  <si>
    <t>346720 Ростовская область, г. Аксай, пр. Ленина,17</t>
  </si>
  <si>
    <t>(МБОУ АСОШ № 2)</t>
  </si>
  <si>
    <t>8-918- 572-6055</t>
  </si>
  <si>
    <t>Муниципальное бюджетное общеобразовательное учреждение средняя общеобразовательная школа №2</t>
  </si>
  <si>
    <t>Федорова Ольга Владимировна</t>
  </si>
  <si>
    <t>bkschool2@mail.ru</t>
  </si>
  <si>
    <t>347042, Ростовская область, г. Белая Калитва, ул.Энгельса,17</t>
  </si>
  <si>
    <t>http://sosh2.bkobr.ru/index.php/press-centr/novosti/572-vserossijskij-geograficheskij-diktant-2016</t>
  </si>
  <si>
    <t>ГАПОУ РО "Ростовский колледж рекламы, сервиса и туризма"</t>
  </si>
  <si>
    <t>Чакина Светлана Александровна</t>
  </si>
  <si>
    <t>8-908-50-17-9-18</t>
  </si>
  <si>
    <t>ул. Социалистическая, 126, г. Ростов-на-Дону, Ростовская обл., Россия</t>
  </si>
  <si>
    <t>Муниципальное бюджетное общеобразовательное учреждение  Каяльская средняя общеобразовательная школа</t>
  </si>
  <si>
    <t>зам директора по УВР: Ведута Яна Александровна</t>
  </si>
  <si>
    <t>(86342) 94-4-96</t>
  </si>
  <si>
    <t>kayla@mail.ru</t>
  </si>
  <si>
    <t>346752,  Ростовская область, Азовский район, п. Каяльский, ул. Ленина, 44</t>
  </si>
  <si>
    <t>Федеральное государственное казенное общеобразовательное учреждение «Аксайский Даниилы Ефремова казачий кадетский корпус»
Министерства обороны Российской Федерации</t>
  </si>
  <si>
    <t>Нагабедьян Елена Николаевна</t>
  </si>
  <si>
    <t>89508632579, 8(863)5037-1-24</t>
  </si>
  <si>
    <t>346735, Ростовская область, Аксайский район, п. Рассвет, ул. Институтская , 4</t>
  </si>
  <si>
    <t>Министерство общего и профессионального образования Ростовской  области Отдел образования Администрации Белокалитвинского района  МУНИЦИПАЛЬНОЕ БЮЖЕТНОЕ ОБЩЕОБРАЗОВАТЕЛЬНОЕ УЧРЕЖДЕНИЕ СРЕДНЯЯ ОБЩЕОБРАЗОВАТЕЛЬНАЯ ШКОЛА №3</t>
  </si>
  <si>
    <t>Лариса Михайловна Осипова</t>
  </si>
  <si>
    <t>8-918-578-39-33</t>
  </si>
  <si>
    <t>LarisaOsipova68@yandex.ru</t>
  </si>
  <si>
    <t>347042, Ростовская обл, Белая Калитва г, Калинина ул, 19</t>
  </si>
  <si>
    <t>http://sosh3.bkobr.ru/</t>
  </si>
  <si>
    <t>Муниципальное бюджетное общеобразовательное учреждение средняя общеобразовательная школа №8</t>
  </si>
  <si>
    <t xml:space="preserve">Шишова Ольга Анатольевна </t>
  </si>
  <si>
    <t>8-928-129-11-14</t>
  </si>
  <si>
    <t>school8-nta64@bk.ru, shishova.ol@yandex.ru</t>
  </si>
  <si>
    <t>347033, Ростовская область, Белокалитвинский р-он, р.п.Шолоховский, ул. Пушкина 54</t>
  </si>
  <si>
    <t>Муниципальное бюджетное общеобразовательное учреждение средняя общеобразовательная школа № 17</t>
  </si>
  <si>
    <t>Перлова Елена Анатольевна</t>
  </si>
  <si>
    <t xml:space="preserve">8-918-528-56-48 </t>
  </si>
  <si>
    <t>e.perlova@yandex.ru</t>
  </si>
  <si>
    <t>347042, Ростовская область
 г. Белая Калитва, ул. Машиностроителей д.17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</si>
  <si>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</si>
  <si>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Колесникова Ольга Анатольевна</t>
  </si>
  <si>
    <t>8(86365)93-1-52</t>
  </si>
  <si>
    <t>lesnik211@yandex.ru</t>
  </si>
  <si>
    <t>347831, Ростовская область, Каменский район, х.Старая Станица, ул.2-ая Садовая, 52</t>
  </si>
  <si>
    <t>Таганрогский институт им. А.П. Чехова (филиал) ФГБОУ ВО "РГЭУ (РИНХ)"</t>
  </si>
  <si>
    <t>Маливенко Вадим Васильевич</t>
  </si>
  <si>
    <t>8(8634)60-18-59
8960-449-79-10</t>
  </si>
  <si>
    <t>uk@tgpi.ru</t>
  </si>
  <si>
    <t xml:space="preserve">Ростовская область, г. Таганрог, иу. Инициативная, 48 </t>
  </si>
  <si>
    <t>ГБПОУ Ростовской области "Волгодонский техникум энергетики и транспорта"</t>
  </si>
  <si>
    <t>Топилина Наталья Викторовна</t>
  </si>
  <si>
    <t>natalja.topilina@yandex.ru</t>
  </si>
  <si>
    <t>Ростовская область, г. Волгодонск, ул. Химиков, 64</t>
  </si>
  <si>
    <t>Жеглов Сергей Викторович</t>
  </si>
  <si>
    <t>8-920-637-78-13,</t>
  </si>
  <si>
    <t>s.zheglov@rsu.edu.ru</t>
  </si>
  <si>
    <t>Федеральное государственное бюджетное образовательное учреждение высшего  образования «Самарский государственный экономический университет» г. Самара</t>
  </si>
  <si>
    <t>Фирулина Ирина Ивановна</t>
  </si>
  <si>
    <t>8 927 714 32 89</t>
  </si>
  <si>
    <t>firulinairina@gmail.com</t>
  </si>
  <si>
    <t>443090, Самарская обл, г. Самара, ул Советской Армии, 141</t>
  </si>
  <si>
    <t>Федеральное государственное бюджетное образовательное учреждение высшего образования «Самарский государственный социально- педагогический университет» г. Самара</t>
  </si>
  <si>
    <t>Казанцев Иван Викторович</t>
  </si>
  <si>
    <t>8 917 116 74 52</t>
  </si>
  <si>
    <t>kazantceviv@mail.ru</t>
  </si>
  <si>
    <t>Самарская обл, г. Самара, ул. Антонова- Овсееко, 24</t>
  </si>
  <si>
    <t>МБОУ Организация дополнительного профессионального образования «Центр развития образования» г.о. Самара</t>
  </si>
  <si>
    <t>Сырова Ирина Анатольевна</t>
  </si>
  <si>
    <t>8 927 688 51 37</t>
  </si>
  <si>
    <t>syrowaira@mail.ru</t>
  </si>
  <si>
    <t>443084, Самарская обл, г. Самара, ул. Ново-Вокзальная, 213</t>
  </si>
  <si>
    <t>Федеральное государственное бюджетное образовательное учреждение высшего образования «Самарский государственный технический университет» г. Самара</t>
  </si>
  <si>
    <t>Тузова Ольга Владимировна</t>
  </si>
  <si>
    <t>8 (846) 279-03-36</t>
  </si>
  <si>
    <t>fgo@samgtu.ru</t>
  </si>
  <si>
    <t>10 учебный корпус ФГБОУ ВО «СамГТУ»: 443100, г. Самара, 
ул. Циолковского, 
д. 1</t>
  </si>
  <si>
    <t>http://www.samgtu.ru/news/events/v-samgtu-sostoitsya-ii-vserossiyskiy-geograficheskiy-diktant</t>
  </si>
  <si>
    <t>ovtuzova@mail.ru</t>
  </si>
  <si>
    <t>ГБПОУ «Большеглушицкий государственный техникум»</t>
  </si>
  <si>
    <t>Борякова Мария Евгеньевна</t>
  </si>
  <si>
    <t>Maria-boryakova@mail.ru</t>
  </si>
  <si>
    <t>446180, Самарская обл., село Большая Глушица, ул. Зелёная, 9</t>
  </si>
  <si>
    <t>Чаплашкина О.А.</t>
  </si>
  <si>
    <t>ГБОУ  Самарской области  общеобразовательная школа-интернат среднего (полного) общего образования № 5 «Образовательный центр «Лидер» города Кинеля г.о.Кинель Самарской области</t>
  </si>
  <si>
    <t>Тепаев Василий Сергеевич</t>
  </si>
  <si>
    <t>(84663) 6-47-33, 6-47-32</t>
  </si>
  <si>
    <t>lider_school@inbox.ru</t>
  </si>
  <si>
    <t>446430, Самарская область, г. Кинель, ул. 27 Партсъезда, 5 -а</t>
  </si>
  <si>
    <t>ГБОУ Самарской области средняя общеобразовательная школа им. ветерана Великой Отечественной войны Танчука И.А. с. Георгиевка м. р. Кинельский Самарской области</t>
  </si>
  <si>
    <t>Ивлиева Румия Кяшафовна</t>
  </si>
  <si>
    <t>(84663) 2-72-72, 2-72-71</t>
  </si>
  <si>
    <t>georgschool@bk.ru</t>
  </si>
  <si>
    <t>446416, Самарская область, Кинельский р-он, с. Георгиевка,</t>
  </si>
  <si>
    <t>ул. Специалистов, 17</t>
  </si>
  <si>
    <t>ГБОУ средняя общеобразовательная  школа  № 30 им. кавалера  ордена Красной Звезды  Ю.В.Гаврилова  г.о. Сызрань Самарской области</t>
  </si>
  <si>
    <t>Ямолова Светлана Петровна</t>
  </si>
  <si>
    <t>8 927 614 70 29</t>
  </si>
  <si>
    <t>shkola30syzran@mail.ru</t>
  </si>
  <si>
    <t>446026, Самарская область, г. Сызрань, ул. Челюскинцев, 25</t>
  </si>
  <si>
    <t>ГБОУ Самарской области средняя общеобразовательная школа № 8 г.о. Октябрьск Самарской области</t>
  </si>
  <si>
    <t>Шляпкина Елена Викторовна</t>
  </si>
  <si>
    <t>8-84646-2-10-01</t>
  </si>
  <si>
    <t>elena-22s@mail.ru</t>
  </si>
  <si>
    <t>445240, Самарская область, г. Октябрьск, ул. Гая, д. 39</t>
  </si>
  <si>
    <t>Елена</t>
  </si>
  <si>
    <t>8-927-269-66-81</t>
  </si>
  <si>
    <t>Викторовна</t>
  </si>
  <si>
    <t>ГБОУ Самарской области средняя общеобразовательная школа «Центр образования» пос. Варламово</t>
  </si>
  <si>
    <t>Парфенова Ирина Геннадьевна</t>
  </si>
  <si>
    <t>(8464) 99-80-18</t>
  </si>
  <si>
    <t>varlam.07@mail.ru</t>
  </si>
  <si>
    <t>446073, Самарская область, Сызранский р-он, пос. Варламово, ул. Советская, д. 12</t>
  </si>
  <si>
    <t>http://varlamovo.minobr63.ru/?p=10253&amp;loggedout=true</t>
  </si>
  <si>
    <t>м.р. Сызранский Самарской области</t>
  </si>
  <si>
    <t>ГБОУ  Самарской области средняя общеобразовательная школа  «Центр образования» с. Шигоны муниципального района Шигонский Самарской области</t>
  </si>
  <si>
    <t>Терехова Лариса Валентиновна</t>
  </si>
  <si>
    <t>shcoolz@rambler.ru</t>
  </si>
  <si>
    <t>446720, Самарская область,</t>
  </si>
  <si>
    <t>с. Шигоны,</t>
  </si>
  <si>
    <t>ул. Советская, д. 146</t>
  </si>
  <si>
    <t>ГБОУ Самарской области средняя общеобразовательная школа пос. Сургут муниципального района Сергиевский Самарской области</t>
  </si>
  <si>
    <t>Тюлевина Людмила Демьяновна-зам. директора по УВР</t>
  </si>
  <si>
    <t>surgut2007_07@mail.ru</t>
  </si>
  <si>
    <t>446551, Самарская область, Сергиевский р-он, пос. Сургут, ул. Первомайская, 22</t>
  </si>
  <si>
    <t>ГБОУ  Самарской области средняя общеобразовательная школа № 1  «Образовательный центр» имени Героя Советского Союза М.Р. Попова ж.-д. ст. Шентала</t>
  </si>
  <si>
    <t>Зиятдинова Софья Раисовна-учитель</t>
  </si>
  <si>
    <t>sziat@mail.ru</t>
  </si>
  <si>
    <t>446910, Самарская область, Шенталинский р-он, железнодорожная станция  Шентала, ул. Попова, 7</t>
  </si>
  <si>
    <t>м.р. Шенталинский Самарской области</t>
  </si>
  <si>
    <t>ГБОУ Самарской области сош  «Образовательный центр имени В.Н. Татищева» с. Челно-Вершины м. р. Челно-Вершинский Самарской области</t>
  </si>
  <si>
    <t>Моисеева Надежда Васильевна</t>
  </si>
  <si>
    <t>c-vs@mail.ru</t>
  </si>
  <si>
    <t>446840, Самарская область, Челно-Вершинский р-он, с. Челно-Вершины, ул. Почтовая, 10</t>
  </si>
  <si>
    <t>Ермолаева Нина Леонидовна</t>
  </si>
  <si>
    <t>ermolaeva.nina2010@yandex.ru</t>
  </si>
  <si>
    <t>Государственное бюджетное профессиональное образовательное учреждение Самарской области «Сергиевский губернский техникум»</t>
  </si>
  <si>
    <t>Терехина Лилия Андреевна</t>
  </si>
  <si>
    <t>serg-szvt@samtel.ru zoo_tech_srg@samara.edu.ru</t>
  </si>
  <si>
    <t>446540, Самарская область, Сергиевский р-он, с. Сергиевск, ул. Ленина, 15</t>
  </si>
  <si>
    <t>ГБОУ Самарской области сош № 3 города Похвистнево г. о. Похвистнево Самарской области</t>
  </si>
  <si>
    <t>Козлова Людмила Александровна</t>
  </si>
  <si>
    <t>vesna5-15.10.2015@yandex.ru</t>
  </si>
  <si>
    <t>Самарская область,  г.Похвистнево, ул. Мира, 22</t>
  </si>
  <si>
    <t>ГБОУ Самарской области сош им.Героя Советского Союза Михаила Кузьмича Овсянникова с. Исаклы муниципального района Исаклинский Самарской области</t>
  </si>
  <si>
    <t>Нестерова Евгения Николаевна</t>
  </si>
  <si>
    <t>isaklysoh@yandex.ru</t>
  </si>
  <si>
    <t>446570, Самарская область, Исаклинский р-он, с. Исаклы, ул. Первомайская, 4А</t>
  </si>
  <si>
    <t>ГБОУ  Самарской области сош № 2 им. В.Маскина  ж.-д. ст. Клявлино муниципального района Клявлинский Самарской области</t>
  </si>
  <si>
    <t>Харымова Людмила Николаевна</t>
  </si>
  <si>
    <t>kloc@samtel.ru</t>
  </si>
  <si>
    <t>446960, Самарская область, Клявлинский р-он,</t>
  </si>
  <si>
    <t>ст. Клявлино, ул.70 лет Октября, 24</t>
  </si>
  <si>
    <t>ГБОУ Самарской области средняя общеобразовательная школа с. Камышла муниципального района Камышлинский Самарской области</t>
  </si>
  <si>
    <t>Каюмова Айсылу Халиулловна</t>
  </si>
  <si>
    <t>kamschool2@yandex.ru</t>
  </si>
  <si>
    <t>446970, Самарская область, Камышлинский р-он,</t>
  </si>
  <si>
    <t>с. Камышла, ул. Победы, 37</t>
  </si>
  <si>
    <t>ГБОУ Самарской области средняя общеобразовательная школа с. Среднее Аверкино муниципального района Похвистневский Самарской области</t>
  </si>
  <si>
    <t>Ромаданов Владимир Николаевич</t>
  </si>
  <si>
    <t>sraverkino@yandex.ru</t>
  </si>
  <si>
    <t>446480, Самарская область, Похвистневский р-он,</t>
  </si>
  <si>
    <t>с. Среднее Аверкино,</t>
  </si>
  <si>
    <t>ул. Школьная, 13-а</t>
  </si>
  <si>
    <t>ГБОУ Самарской области средняя общеобразовательная школа «Образовательный центр» имени Героя Советского Союза Ваничкина Ивана Дмитриевича с. Алексеевка муниципального района Алексеевский Самарской области</t>
  </si>
  <si>
    <t>Колпакова Наталья Ивановна</t>
  </si>
  <si>
    <t>8(84671) 2-11-48</t>
  </si>
  <si>
    <t>alscool2012@gmail.com</t>
  </si>
  <si>
    <t xml:space="preserve">446640, Самарская область, Алексеевский район, с.Алексеевка, ул.Школьная, д.36 </t>
  </si>
  <si>
    <t>http://алексеевка-школа.рф</t>
  </si>
  <si>
    <t>Самарская обл.,</t>
  </si>
  <si>
    <t>Алексеевский р-он,</t>
  </si>
  <si>
    <t>с.  Алексеевка, ул. Школьная, д. 36</t>
  </si>
  <si>
    <t>ГБОУ Самарской области средняя общеобразовательная школа № 2 «Образовательный центр» им. Героя Российской Федерации Немцова Павла Николаевича с. Борское м. р. Борский Самарской области</t>
  </si>
  <si>
    <t>Немчинова Марина Васильевна</t>
  </si>
  <si>
    <t>8(84667) 2-51-33</t>
  </si>
  <si>
    <t>borskoechool2@yandex.ru</t>
  </si>
  <si>
    <t>2-57-35</t>
  </si>
  <si>
    <t>Борский р-он, с. Борское,</t>
  </si>
  <si>
    <t>ул. Ст. Разина, д. 128</t>
  </si>
  <si>
    <t>ГБОУ Самарской области средняя общеобразовательная школа № 2 «Образовательный центр» города Нефтегорска муниципального района Нефтегорский Самарской области</t>
  </si>
  <si>
    <t>Напольских Елена Романовна</t>
  </si>
  <si>
    <t>8(84670) 2-17-29</t>
  </si>
  <si>
    <t>nschool2@mail.ru</t>
  </si>
  <si>
    <t>446600, Самарская обл.,</t>
  </si>
  <si>
    <t>http://nschool2.lbihost.ru/novosti</t>
  </si>
  <si>
    <t>Нефтегорский р-он,</t>
  </si>
  <si>
    <t>г. Нефтегорск, ул. Школьная, д. 9</t>
  </si>
  <si>
    <t>ГБОУ Самарской области средняя общеобразовательная школа с. Пестравка муниципального района Пестравский Самарской области</t>
  </si>
  <si>
    <t>Глазкова Наталья Васильевна</t>
  </si>
  <si>
    <t>pestrsosh@mail.ru</t>
  </si>
  <si>
    <t>446160, Самарская область, Пестравский р-он, с. Пестравка, ул. Крайнюковская, 75</t>
  </si>
  <si>
    <t>ГБОУ Самарской области средняя общеобразовательная школа № 1 п.г.т. Безенчук муниципального района Безенчукский Самарской области</t>
  </si>
  <si>
    <t>Энговатов Олег</t>
  </si>
  <si>
    <t>8 846 76 2 31 36</t>
  </si>
  <si>
    <t>bez-s1@yandex.ru</t>
  </si>
  <si>
    <t>446250, Самарская область, Безенчукский р-он, п.г.т. Безенчук, ул. Садовая, д. 37</t>
  </si>
  <si>
    <t>Александрович</t>
  </si>
  <si>
    <t>ГБОУ Самарской области средняя общеобразовательная школа с. Красноармейское муниципального района Красноармейский Самарской области</t>
  </si>
  <si>
    <t>Абашкина Оксана Николаевна</t>
  </si>
  <si>
    <t>sekretar1@samtel.ru</t>
  </si>
  <si>
    <t>446140, Самарская область, Красноармейский р-он, с. Красноармейское, д. 38</t>
  </si>
  <si>
    <t>o.n.abashkina@mail.ru</t>
  </si>
  <si>
    <t>ГБОУ Самарской области средняя общеобразовательная школа № 1 с. Приволжье муниципального района ПФО Самарской области</t>
  </si>
  <si>
    <t>Червякова Галина Юрьевна</t>
  </si>
  <si>
    <t>otdel47@mail.ru</t>
  </si>
  <si>
    <t>445560, Самарская область, ПФО р-он, с. Приволжье, ул. Парковая, д. 12</t>
  </si>
  <si>
    <t>ГБОУ Самарской области средняя общеобразовательная школа с. Хворостянка муниципального района Хворостянский Самарской области</t>
  </si>
  <si>
    <t>Воробьева Ирина Александровна</t>
  </si>
  <si>
    <t>mou_hvorsch@mail.ru</t>
  </si>
  <si>
    <t>445590, Самарская область, Хворостянский р-он, с. Хворостянка, ул. Школьная, д. 17</t>
  </si>
  <si>
    <t>ГБОУ Самарской области средняя общеобразовательная школа № 4 г. о. Чапаевск Самарской области</t>
  </si>
  <si>
    <t>Татаринцева Елена Геннадьевна</t>
  </si>
  <si>
    <t>8(84639)22212</t>
  </si>
  <si>
    <t>shkola-420061@yandex.ru</t>
  </si>
  <si>
    <t>446100, Самарская область, г. Чапаевск, ул. Карла Маркса, д. 12</t>
  </si>
  <si>
    <t>8984639)22981</t>
  </si>
  <si>
    <t>ГБОУ средняя общеобразовательная школа № 1 «Образовательный центр» им. Героя Советского Союза В.И. Фокина с. Большая Глушица м. р. Большеглушицкий Самарской области</t>
  </si>
  <si>
    <t>Писаренко Елена Владимировна</t>
  </si>
  <si>
    <t>bglsch1@mail.ru</t>
  </si>
  <si>
    <t>446180, Самарская область, Большеглушицкий р-он, с. Большая Глушица, ул. Бакинская, 3</t>
  </si>
  <si>
    <t>ГБОУ средняя общеобразовательная школа № 2 «Образовательный центр» им. ветерана Великой Отечественной Войны  Г.А.Смолякова с. Большая Черниговка м. р. Большечерниговский Самарской области</t>
  </si>
  <si>
    <t>Шилина Любовь Викторовна</t>
  </si>
  <si>
    <t>direktor_2@mail.ru</t>
  </si>
  <si>
    <t>446290, Самарская обл., Большечерниговский р-н, с. Большая Черниговка, ул. Полевая, 96</t>
  </si>
  <si>
    <t>ГБОУ основная общеобразовательная школа № 6 города Новокуйбышевска городского округа Новокуйбышевск Самарской области</t>
  </si>
  <si>
    <t>Кабина Оксана Ивановна</t>
  </si>
  <si>
    <t>school6-nov@mail.ru</t>
  </si>
  <si>
    <t>446218, Самарская область, г. Новокуйбышевск, пер. Школьный, д. 7</t>
  </si>
  <si>
    <t>8(846 35)4-70-08</t>
  </si>
  <si>
    <t>ГБОУ средняя общеобразовательная школа № 1 «Образовательный центр» п.г.т. Стройкерамика м. р. Волжский Самарской области</t>
  </si>
  <si>
    <t>Никонова Татьяна Григорьевна</t>
  </si>
  <si>
    <t>999-19-48</t>
  </si>
  <si>
    <t>gbou1@mail.ru</t>
  </si>
  <si>
    <t>Самарская область Волжский район  п.г.т. Стройкерамика</t>
  </si>
  <si>
    <t>Государственное бюджетное нетипового общеобразовательного учреждения Самарской области «Самарский региональный центр для одаренных детей»</t>
  </si>
  <si>
    <t>Ежов Данил Александрович</t>
  </si>
  <si>
    <t>8(846) 995-07-29</t>
  </si>
  <si>
    <t>sfmsh@mail.ru</t>
  </si>
  <si>
    <t>443016, г. Самара,</t>
  </si>
  <si>
    <t>ул. Черемшанская, 70</t>
  </si>
  <si>
    <t>ГБПОУ Самарской области «Самарский социально-педагогический колледж»</t>
  </si>
  <si>
    <t>Севостьянова Ольга Викторовна</t>
  </si>
  <si>
    <t>8(846)332-24-82</t>
  </si>
  <si>
    <t>dirspk55@rambler.ru</t>
  </si>
  <si>
    <t>г. Самара, ул. Крупской, 18</t>
  </si>
  <si>
    <t>Государственное бюджетное образовательное учреждение высшего профессионального образования «Самарская государственная областная академия (Наяновой)»</t>
  </si>
  <si>
    <t>Гридасова Нина Сергеевна</t>
  </si>
  <si>
    <t>dekanus@yandex.ru</t>
  </si>
  <si>
    <t>443010, г. Самара, ул. Чапаевская, 186</t>
  </si>
  <si>
    <t>8(846) 200-07-51</t>
  </si>
  <si>
    <t>ГБПОУ Самарской области «Поволжский государственный колледж»</t>
  </si>
  <si>
    <t>Садыкова Елена Михайловна</t>
  </si>
  <si>
    <t>8(846) 334-72-12</t>
  </si>
  <si>
    <t>sadyikova@spgk63.ru</t>
  </si>
  <si>
    <t>443068, г. Самара, ул. Луначарского,12</t>
  </si>
  <si>
    <t>Муниципальное бюджетное общеобразовательное учреждение «Школа № 118» городского округа Самара</t>
  </si>
  <si>
    <t>Дрёмина Светлана Михайловна</t>
  </si>
  <si>
    <t>8(846) 973-92-37</t>
  </si>
  <si>
    <t>school118@mail.ru</t>
  </si>
  <si>
    <t>443048, г. Самара,</t>
  </si>
  <si>
    <t>пос. Красная Глинка, квартал 4, д. 28</t>
  </si>
  <si>
    <t>МБОУ «Школа «Кадет» № 95 имени Героя Российской Федерации Золотухина Е.В.» городского округа Самара</t>
  </si>
  <si>
    <t>Горяйнова Марина Владимировна</t>
  </si>
  <si>
    <t>8(846) 995-40-48</t>
  </si>
  <si>
    <t>sam.kadet95@mail.ru</t>
  </si>
  <si>
    <t>443105, г. Самара, пр. Кирова, 193</t>
  </si>
  <si>
    <t>МБОУ «Школа № 145 с углубленным изучением отдельных предметов» городского округа Самара</t>
  </si>
  <si>
    <t>Иванилова Ольга Ивановна</t>
  </si>
  <si>
    <t>8(846) 330-39-06</t>
  </si>
  <si>
    <t>mou_145@mail.ru</t>
  </si>
  <si>
    <t>443065, г. Самара, Долотный переулок, 4</t>
  </si>
  <si>
    <t>МБОУ «Школа № 42 с углубленным изучением отдельных предметов» городского округа Самара</t>
  </si>
  <si>
    <t>Мельникова Наталья Сергеевна</t>
  </si>
  <si>
    <t>8(846) 266-58-24</t>
  </si>
  <si>
    <t>melnikova@samara.ort.ru</t>
  </si>
  <si>
    <t>443030, г. Самара, ул. Урицкого, 1</t>
  </si>
  <si>
    <t>МБОУ  «Лицей «Созвездие» № 131» г. о. Самара</t>
  </si>
  <si>
    <t>Козлова Ольга Николаевна</t>
  </si>
  <si>
    <t>8(846) 261-14-40</t>
  </si>
  <si>
    <t>school131@bk.ru</t>
  </si>
  <si>
    <t>443083, г. Самара, ул. Промышленности, 319</t>
  </si>
  <si>
    <t>http://sozvezdie131.ru/</t>
  </si>
  <si>
    <t>МБОУ г. о. Тольятти «Школа  с углубленным изучением отдельных  предметов № 91»</t>
  </si>
  <si>
    <t>Антонова Татьяна Михайловна</t>
  </si>
  <si>
    <t>22 89 88</t>
  </si>
  <si>
    <t>school91@edu.tgl.ru</t>
  </si>
  <si>
    <t>445004, Самарская область, г. Тольятти, ул. Льва Толстого, д. 26А</t>
  </si>
  <si>
    <t>МБОУ г.о. Тольятти «Школа № 56»</t>
  </si>
  <si>
    <t>Докучаева Нина Васильевна</t>
  </si>
  <si>
    <t>33 35 05</t>
  </si>
  <si>
    <t>school56@edu.tgl.ru</t>
  </si>
  <si>
    <t>445040, Самарская область, г. Тольятти, ул. Ворошилова, 28</t>
  </si>
  <si>
    <t>МБОУ г. о. Тольятти «Школа № 55»</t>
  </si>
  <si>
    <t>Жуковец Николай Николаевич</t>
  </si>
  <si>
    <t>24 12 12</t>
  </si>
  <si>
    <t>school55@edu.tgl.ru</t>
  </si>
  <si>
    <t>445046, Самарская область, г. Тольятти, ул. Чайкиной, 57</t>
  </si>
  <si>
    <t>ГБПОУ Самарской области «Тольяттинский политехнический колледж»</t>
  </si>
  <si>
    <t>Лебедева Ирина Валентиновна</t>
  </si>
  <si>
    <t>(8482)26-14-48</t>
  </si>
  <si>
    <t>tpc@infopac.ru</t>
  </si>
  <si>
    <t>445035, Самарская область, г. Тольятти,</t>
  </si>
  <si>
    <t>ул. Комсомольская, 165</t>
  </si>
  <si>
    <t>ГБОУ Самарской области основная общеобразовательная школа с. Четыровка муниципального района Кошкинский Самарской области</t>
  </si>
  <si>
    <t>Подковыров Владимир Михайлович</t>
  </si>
  <si>
    <t>podkovyrov@yandex.ru</t>
  </si>
  <si>
    <t>446804, Самарская область, Кошкинский р-он, с. Четыровка, ул. Центральная, 31</t>
  </si>
  <si>
    <t>ГБОУ Самарской области средняя общеобразовательная школа п.г.т. Мирный муниципального района Красноярский Самарской области</t>
  </si>
  <si>
    <t>Гордеева Марина Михайловна</t>
  </si>
  <si>
    <t>gordeewa.mf@yandex.ru</t>
  </si>
  <si>
    <t>446377, Самарская область, Красноярский р-он, п.г.т. Мирный, ул. Коммунистическая, 1</t>
  </si>
  <si>
    <t>БОУ Самарской области средняя общеобразовательная школа им. Героя Советского Союза Матвея Никифоровича Заводского с. Елховка м. р. Елховский Самарской области</t>
  </si>
  <si>
    <t>Чернов Иван Герасимович</t>
  </si>
  <si>
    <t>elhov@sch.yartel.ru</t>
  </si>
  <si>
    <t>446870, Самарская область, Елховский р-он, с. Елховка, ул. Школьная, 8 А</t>
  </si>
  <si>
    <t>ГБОУ Самарской области средняя общеобразовательная школа № 6 г. Жигулевска г. о. Жигулевск Самарской области</t>
  </si>
  <si>
    <t>Тихомирова Марина Федоровна</t>
  </si>
  <si>
    <t>kmf1108@yandex.ru</t>
  </si>
  <si>
    <t>445356, Самарская область,  г. Жигулевск, ул. Никитина, д. 18</t>
  </si>
  <si>
    <t>ч</t>
  </si>
  <si>
    <t>ГБОУ Самарской области средняя  общеобразовательная школа с. Васильевка им. Героя Советского Союза Е.А. Никонова м. р. Ставропольский Самарской области</t>
  </si>
  <si>
    <t>445130, Самарская область,  Ставропольский р-он, с. Васильевка, ул. Комсомольская, 33-А</t>
  </si>
  <si>
    <t>ГБОУ Самарской области средняя общеобразовательная  школа «Образовательный центр» с. Кротовка м. р. Кинель-Черкасский Самарской области</t>
  </si>
  <si>
    <t>Кузнецова Ольга Дмитриевна</t>
  </si>
  <si>
    <t>krotovka@rambler.ru</t>
  </si>
  <si>
    <t>446320, Самарская область,  Кинель-Черкасский р-он, с. Кротовка, ул. Куйбышевская, д. 21</t>
  </si>
  <si>
    <t>Государственное бюджетное образовательное учреждение Самарской области средняя общеобразовательная школа № 6 г. о. Отрадный Самарской области</t>
  </si>
  <si>
    <t>Кочеткова Наталья Федоровна</t>
  </si>
  <si>
    <t>school6_otr@samara.edu.ru</t>
  </si>
  <si>
    <t>446300, Самарская область, городской округ Отрадный, ул. Победы, д. 11</t>
  </si>
  <si>
    <t>Государственное автономное профессиональное образовательное  учреждение Самарской области «Колледж технического и художественного образования г. Тольятти»</t>
  </si>
  <si>
    <t>Гончарова Нина Александровна</t>
  </si>
  <si>
    <t>8(8482) 691250</t>
  </si>
  <si>
    <t>nina_goncharova_@mail.ru</t>
  </si>
  <si>
    <t>445024, Самарская область, г. Тольятти, ул. Воскресенская, 18</t>
  </si>
  <si>
    <t>http://www.ktiho.ru/vserossijskij-geograficheskij-diktant-2016</t>
  </si>
  <si>
    <t>Некоммерческая организация высшего образования «Волжский университет им. В.Н. Татищева» (институт)</t>
  </si>
  <si>
    <t>Сенатор Степан Александрович;</t>
  </si>
  <si>
    <t>stsenator@yandex.ru</t>
  </si>
  <si>
    <t>Самарская обл., г. Тольятти, ул. Белорусская, д. 6а;</t>
  </si>
  <si>
    <t>8(8482)489688</t>
  </si>
  <si>
    <t>ОА НО «Волжский университет им.В.Н.Татищева»</t>
  </si>
  <si>
    <t>Лащук Ольга Вадимовна</t>
  </si>
  <si>
    <t>dekf@vuit@/ru</t>
  </si>
  <si>
    <t>(замдиректора по учебной работе)</t>
  </si>
  <si>
    <t>Самарская область,</t>
  </si>
  <si>
    <t>г.Тольятти, ул. Ленинградская, 16</t>
  </si>
  <si>
    <t>Государственное бюджетное образовательное учреждение "средняя общеобразовательная школа №2 им. В. Маскина"</t>
  </si>
  <si>
    <t>Кудряшова Валентина Александровна</t>
  </si>
  <si>
    <t xml:space="preserve"> ж.-д. ст. Клявлино, Ул. 70 лет Октября, 24</t>
  </si>
  <si>
    <t>Государственное бюджетное образовательное учреждение "средняя общеобразовательная школа № 8 г.о. Октябрьск</t>
  </si>
  <si>
    <t>8(927)  269-66-81</t>
  </si>
  <si>
    <t>ул. Гая, д.39</t>
  </si>
  <si>
    <t xml:space="preserve"> http://lllkola8.minobr63.ru/?p=1533 
</t>
  </si>
  <si>
    <t>Государственное бюджетное общеобразовательное учреждение Самарской области
средняя общеобразовательная школа «Образовательный центр» с. Богатое 
муниципального района Богатовский Самарской области 
имени Героя Советского Союза Павлова Валентина Васильевича</t>
  </si>
  <si>
    <t>Гурбанова Валентина Александровна</t>
  </si>
  <si>
    <t>(884666) 22257</t>
  </si>
  <si>
    <t>446630,
Самарская область,  Богатовский район, 
село Богатое, улица Советская, дом 39</t>
  </si>
  <si>
    <t>Ивашевский филиал 
государственное бюджетное общеобразовательное учреждение
средняя общеобразовательная школа  с. Троицкое
муниципального района Сызранский Самарской области</t>
  </si>
  <si>
    <t>Городнова Любовь Николаевна
учитель географии</t>
  </si>
  <si>
    <t>lyubow.straschnova@yandex.ru</t>
  </si>
  <si>
    <t>Самарская область
Сызранский район
с. Ивашевка
ул. Школьная д.8</t>
  </si>
  <si>
    <t>ГБОУООШ №6 г.Новокуйбышевск
Самарская область</t>
  </si>
  <si>
    <t>Боярова Марина Анатольевна</t>
  </si>
  <si>
    <t>89272015271</t>
  </si>
  <si>
    <t>Переулок Школьный  дом 7</t>
  </si>
  <si>
    <t>School6.novo.ru</t>
  </si>
  <si>
    <t>Балтийская академия туризма и предпринимательства</t>
  </si>
  <si>
    <t>Евреинов Олег Борисович</t>
  </si>
  <si>
    <t>(812) 235-41-09,</t>
  </si>
  <si>
    <t>г. Санкт-Петербург, ул. Петрозаводская, д. 13, лит. А</t>
  </si>
  <si>
    <t>235-50-66</t>
  </si>
  <si>
    <t>Государственное бюджетное образовательное учреждение высшего “Средняя общеобразовательная школа №188 с углубленным изучением мировой художественной культуры “Красногвардейского района Санкт-Петербурга</t>
  </si>
  <si>
    <t>Смирнова Мария Николаевна</t>
  </si>
  <si>
    <t>fdl.owl@gmail.com</t>
  </si>
  <si>
    <t>улица Стасовой, дом 4 к.2</t>
  </si>
  <si>
    <t>Федеральное государственное бюджетное военное  образовательное учреждение высшего «Военно-космическая академия имени А.Ф. Можайского»</t>
  </si>
  <si>
    <t>Гарнов Андрей Николаевич</t>
  </si>
  <si>
    <t>8 (812) 347-97-15</t>
  </si>
  <si>
    <t>vka@mil.ru</t>
  </si>
  <si>
    <t>197197, г. Санкт-Петербург, ул. Ждановская, д.13</t>
  </si>
  <si>
    <t>8 (891) 121-17-44</t>
  </si>
  <si>
    <t>СПб ГБУ "ЦБС Петроградского района. Библиотека Кировских островов</t>
  </si>
  <si>
    <t>Синицына Ирина Ибрагимовна</t>
  </si>
  <si>
    <t>8 921 889 86 12, +7(812) 235-01-63</t>
  </si>
  <si>
    <t>Turmalina85.85@mail.ru</t>
  </si>
  <si>
    <t>Санкт-Петербург, м. Крестовский остров, ул. Кемская 8/3</t>
  </si>
  <si>
    <t>http://libk-ostrovov.ru/?page_id=50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</si>
  <si>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</t>
  </si>
  <si>
    <t>Жога Сергей Владимирович – Начальник Командно-инженерного (автомобильно-дорожного) факультета</t>
  </si>
  <si>
    <t>(812) 450-75-80 (доб.2600)</t>
  </si>
  <si>
    <t>vat-pdv@mil.ru</t>
  </si>
  <si>
    <t>Санкт-Петербург, наб. Макарова, 8 г</t>
  </si>
  <si>
    <t>8-911-541-94-71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</si>
  <si>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 (Военный институт (инженерно-технический))</t>
  </si>
  <si>
    <t>Терешкин Андрей Викторович – Старший помощник начальника учебно-методического отдела</t>
  </si>
  <si>
    <t>(812) 579-55-71</t>
  </si>
  <si>
    <t>vat-spb@mil.ru</t>
  </si>
  <si>
    <t>8-911-230-15-14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</si>
  <si>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 (Военный институт (Железнодорожных войск и военных сообщений))</t>
  </si>
  <si>
    <t>Лапай Деним Сергеевич – старший помощник начальника учебно-методического отдела</t>
  </si>
  <si>
    <t>(812) 450-75-80 доб. 1119</t>
  </si>
  <si>
    <t>198511, г. Санкт-Петербург, Петродворец – 1, ул. Суворовская, дом 1</t>
  </si>
  <si>
    <t>Государственное бюджетное общеобразовательное учреждение средняя общеобразовательная школа № 655 Приморского района Санкт-Петербурга</t>
  </si>
  <si>
    <t>Порватова Любовь Ивановна, Решетняк Наталья Игоревна</t>
  </si>
  <si>
    <t>197082, Санкт-Петербург, ул. Оптиков, дом 35, корп. 2, литер А</t>
  </si>
  <si>
    <t>Государственное бюджетное общеобразовательное учреждение средняя общеобразовательная школа № 323  Невского района Санкт-Петербурга</t>
  </si>
  <si>
    <t>Щербакова Любовь Владимировна</t>
  </si>
  <si>
    <t>scerba1954@mail.ru</t>
  </si>
  <si>
    <t>193312 Санкт-Петербург, проспект Солидарности, д.1, к.2</t>
  </si>
  <si>
    <t>(ГБОУ СОШ № 323 Невского района Санкт-Петербурга)</t>
  </si>
  <si>
    <t>СПБ ГБУ ЦБС Петродворцового района «Библиотека семейного чтения им. В. А. Гущина»</t>
  </si>
  <si>
    <t>Пешехонова Екатерина Геннадьевна</t>
  </si>
  <si>
    <t>8-999-037-073-1, 428-38-32.</t>
  </si>
  <si>
    <t>Санкт-Петербург, Старый Петергоф, ул. Шахматова 12/2</t>
  </si>
  <si>
    <t>Федеральное государственное казенное общеобразовательное учреждение "Кронштадский кадетский корпус Министерства обороны РФ"</t>
  </si>
  <si>
    <t>Рыбалко Наталья Викторовна</t>
  </si>
  <si>
    <t xml:space="preserve">ФГКОУ "Санкт-Петербургский кадетский военный корпус" </t>
  </si>
  <si>
    <t>Цветкова Ирина Михайловна</t>
  </si>
  <si>
    <t>8(921) 369-89-29, 8(812) 450-80-02        (доб. 407)</t>
  </si>
  <si>
    <t>tsvetkova210456@yandex.ru</t>
  </si>
  <si>
    <t>198511, г. Санкт-Петербург, Петродворец,  ул. Суворовская, д. 1</t>
  </si>
  <si>
    <t>федеральное государственноеказенное общеобразовательное учреждение "Нахимовское военно-морское училище министерства обороны РФ"</t>
  </si>
  <si>
    <t>Дзидзаде Елена Анатольевна</t>
  </si>
  <si>
    <t>197046 г. Санкт-Петербург, Петроградская набережная, д. 2-4 лит.А, Нахимовское военно-морское училище</t>
  </si>
  <si>
    <t>Государственное бюджетное общеобразовательное учреждение средняя общеобразовательная  школа № 427 Кронштадтского района Санкт-Петербурга</t>
  </si>
  <si>
    <t>Иванченко Анна Александровна</t>
  </si>
  <si>
    <t xml:space="preserve">7 921 438 83 89 </t>
  </si>
  <si>
    <t>г. Санкт-Петербург, г.Кронштадт,  ул. Лебедева дом 5а, литер А</t>
  </si>
  <si>
    <t>Государственное бюджетное общеобразовательное учреждение средняя общеобразовательная  школа № 482</t>
  </si>
  <si>
    <t>Лоскутова Анна Михайловна, Куешова Ирина Владимировна,ЕрмоленкоПнгелина Вадимовна</t>
  </si>
  <si>
    <t>89213427319, 89095838741, 89214153662</t>
  </si>
  <si>
    <t>mazaevaam@mail.ru,ira4580@mail.ru</t>
  </si>
  <si>
    <t>194362 г. Санкт-Петербург, Парголово, ул. Федора Абрамова, д. 6</t>
  </si>
  <si>
    <t>http://482.sho.la/</t>
  </si>
  <si>
    <t>ГБОУ СОШ №188 с углублённым изучением мировой художественной культуры Красногвардейского района Санкт-Петербурга</t>
  </si>
  <si>
    <t xml:space="preserve"> +7953-152-2191</t>
  </si>
  <si>
    <t>fdl.owl@gmail.com</t>
  </si>
  <si>
    <t>195253, Санкт-Петербург, ул. Стасовой, дом 4 к.2</t>
  </si>
  <si>
    <t xml:space="preserve"> http://sh188.krgv.gov.spb.ru/news/vtoroj_vserossijskij_geograficheskij_diktant_v_nashej_shkole/2016-10-31-1321</t>
  </si>
  <si>
    <t>Государственное бюджетное общеобразовательное учреждение средняя общеобразовательная школа № 655 Приморского района Санкт-Петербурга</t>
  </si>
  <si>
    <t>Решетняк Наталья Игоревна</t>
  </si>
  <si>
    <t>79219893505, тел/факс 643-50-85</t>
  </si>
  <si>
    <t>rech_n_i@school655.ru</t>
  </si>
  <si>
    <t>197082, Санкт-Петербург, ул. Оптиков, дом 35, 
корп. 2, литер А</t>
  </si>
  <si>
    <t>http://школа655.рф/index.php/homepage/novosti/402-vtoroj-vserossijskij-geograficheskij-diktant</t>
  </si>
  <si>
    <t>Федеральное государственное бюджетное учреждение высшего образования «Саратовский национальный исследовательский университет имени Н.Г. Чернышевского»</t>
  </si>
  <si>
    <t>Хворостухин Дмитрий Павлович</t>
  </si>
  <si>
    <t>khvorostukhin89@mail.ru</t>
  </si>
  <si>
    <t>Саратов, ул. Астраханская, д. 83, X корпус</t>
  </si>
  <si>
    <t>8 (845-2) 210-795</t>
  </si>
  <si>
    <t>Муниципальное общеобразовательное учреждение “Средняя общеобразовательная школа №43» г. Саратова</t>
  </si>
  <si>
    <t>Мурадян Гаяне Серикановна.</t>
  </si>
  <si>
    <t>eleonora581@ya.ru</t>
  </si>
  <si>
    <t>Г. Саратов, ул. Пономарева, 49.</t>
  </si>
  <si>
    <t>Филиал государственного образовательного учреждения высшего образования «Самарский государственный университет путей сообщения» в г.Саратове</t>
  </si>
  <si>
    <t>ДУБОВИЦКИЙ Владимир Станиславович, преподаватель географии и экологии, член Русского географического общества</t>
  </si>
  <si>
    <t>7 906 312 09 60
7 987 837 29 70</t>
  </si>
  <si>
    <t>sar.dvs@yandex.ru</t>
  </si>
  <si>
    <t>410004, г. Саратов, Интернациональный пр, д. 1а</t>
  </si>
  <si>
    <t>(Филиал СамГУПС в г.Саратове)</t>
  </si>
  <si>
    <t>+7 987 837 29 70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</si>
  <si>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 в г. Вольске</t>
  </si>
  <si>
    <t>Протасов Алексей Николаевич – начальник учебно-методического отдела</t>
  </si>
  <si>
    <t>8 (84593)7-11-13 доб. 3-02</t>
  </si>
  <si>
    <t>vat-v@mil.ru</t>
  </si>
  <si>
    <t>412903, Саратовская область, г. Вольск, ул. М. Горького, д. 3.</t>
  </si>
  <si>
    <t>8-927-113-37-50</t>
  </si>
  <si>
    <t>КВЦ «Радуга»</t>
  </si>
  <si>
    <t>Виктория Владимировна Кручинкина.</t>
  </si>
  <si>
    <t>info@radugasar.ru</t>
  </si>
  <si>
    <t>г. Саратов, ул. Кутякова 18</t>
  </si>
  <si>
    <t>Филиал федерального государственного бюджетного образовательного учреждения высшего образования «Саратовский государственный технический университет имени Гагарина Ю.А.» в г. Петровске</t>
  </si>
  <si>
    <t>Казанцева Ольга Николаевна, преподаватель.</t>
  </si>
  <si>
    <t>cazanseva.olga2014@yandex.ru</t>
  </si>
  <si>
    <t>Саратовская область город Петровск улица Гоголя дом 49</t>
  </si>
  <si>
    <t>Муниципальное общеобразовательное учреждение "Средняя общеобразовательная школа п. Бурасы Новобурасского района Саратовской области"</t>
  </si>
  <si>
    <t>Собачкина Надежда Павловна</t>
  </si>
  <si>
    <t>aldaeva.nady@yandex.ru</t>
  </si>
  <si>
    <t>412570 Саратовская область Новобурасский район п. Бурасы ул. первомайская д.6</t>
  </si>
  <si>
    <t>Муниципальное образовательное учреждение «Основная общеобразовательная школа №2» города Аткарска Саратовской области.</t>
  </si>
  <si>
    <t>Ащаулов Николай Юрьевич</t>
  </si>
  <si>
    <t>anu.72@mail.ru</t>
  </si>
  <si>
    <t>412421 Саратовская область,г.Аткарск,ул.30 лет Победы,дом 5</t>
  </si>
  <si>
    <t>Муниципальное бюджетное общеобразовательное учреждение Средняя общеобразовательная школа №1 Корсаковского городского округа Сахалинской области</t>
  </si>
  <si>
    <t>Булгакова Елена Владимировна,</t>
  </si>
  <si>
    <t>42 4З5)2-33-91</t>
  </si>
  <si>
    <t>kоrsаkоv-sоshl@mail.ru</t>
  </si>
  <si>
    <t>694020, Сахалинская область, г. Корсаков, ул.</t>
  </si>
  <si>
    <t>Ковалева Наталья Александровна</t>
  </si>
  <si>
    <t>Краснофлотская,</t>
  </si>
  <si>
    <t>Федеральное государственное бюджетное образовательное учреждение высшего образования «Сахалинский государственный университет»</t>
  </si>
  <si>
    <t>Барышникова Светлана Владимировна</t>
  </si>
  <si>
    <t>prorectorsakhgu@mail.ru</t>
  </si>
  <si>
    <t>г. Южно-СахалинскКоммунистический проспект, 33, актовый зал корпуса № 4</t>
  </si>
  <si>
    <t>тел: 8 (4242) 45-23-06</t>
  </si>
  <si>
    <t>prorector-rar@sakhgu.ru</t>
  </si>
  <si>
    <t>Государственное бюджетное образовательное учреждение «Институт развития образования Сахалинской области»</t>
  </si>
  <si>
    <t>Кишалова Наталья Валерьевна</t>
  </si>
  <si>
    <t>N.Kishalova@iroso.ru</t>
  </si>
  <si>
    <t>г. Южно-Сахалинск,</t>
  </si>
  <si>
    <t>тел.89140860535</t>
  </si>
  <si>
    <t>ул.Ленина, 111</t>
  </si>
  <si>
    <t>Муниципальное бюджетное общеобразовательное учреждение «Средняя общеобразовательная школа № 1»г.Долинска Сахалинской области</t>
  </si>
  <si>
    <t>Мартынова</t>
  </si>
  <si>
    <t>тел./факс 8(42442) 28291,</t>
  </si>
  <si>
    <t>shkola1-dolinsk@mail.ru</t>
  </si>
  <si>
    <t>694051, Сахалинская область, г. Долинск,</t>
  </si>
  <si>
    <t>Ольга Васильевна</t>
  </si>
  <si>
    <t>с.т 89242844344</t>
  </si>
  <si>
    <t>ул. Комсомольская, 25,</t>
  </si>
  <si>
    <t>Муниципальное бюджетное общеобразовательное учреждение «Средняя общеобразовательная школа № 6» Корсаковского городского округа Сахалинской области</t>
  </si>
  <si>
    <t>Тимошенко</t>
  </si>
  <si>
    <t>korsakovoo@yandex.ru</t>
  </si>
  <si>
    <t>694020 г. Корсаков, ул. Подгорная, 41</t>
  </si>
  <si>
    <t>Юлия Валентиновна</t>
  </si>
  <si>
    <t>раб. телефон: 8-42435-4-25-90</t>
  </si>
  <si>
    <t>телефон: 8-914-645-9469</t>
  </si>
  <si>
    <t>Муниципальное бюджетное общеобразовательное учреждение средняя общеобразовательная школа г.Курильска</t>
  </si>
  <si>
    <t>Колесников</t>
  </si>
  <si>
    <t>shkola.kyrilsk@gmail.com</t>
  </si>
  <si>
    <t>г. Курильск,</t>
  </si>
  <si>
    <t>Павел</t>
  </si>
  <si>
    <t>ул. Советская,12</t>
  </si>
  <si>
    <t>Григорьевич</t>
  </si>
  <si>
    <t>Муниципальное бюджетное общеобразовательное учреждение «Средняя общеобразовательная школа№ 3» г.Невельска Сахалинской области</t>
  </si>
  <si>
    <t>Таран Виктория Вагизовна</t>
  </si>
  <si>
    <t>тел.842436 60-210, сот.89242841679</t>
  </si>
  <si>
    <t>nev_obr1@mail.ru</t>
  </si>
  <si>
    <t>г.Невельск, ул.Гоголя,5</t>
  </si>
  <si>
    <t>Муниципальное бюджетное общеобразовательное учреждение средняя общеобразовательная школа № 2 г. Томари Сахалинской области</t>
  </si>
  <si>
    <t>Канашина</t>
  </si>
  <si>
    <t>mtomari@ mail.ru</t>
  </si>
  <si>
    <t>г. Томари,</t>
  </si>
  <si>
    <t>Галина Алексеевна</t>
  </si>
  <si>
    <t>тел.84244627306</t>
  </si>
  <si>
    <t>ул. Садовая,41</t>
  </si>
  <si>
    <t>тел.89241844538</t>
  </si>
  <si>
    <t>Муниципальное бюджетное общеобразовательное учреждение средняя общеобразовательная школа № 5 г.Углегорска</t>
  </si>
  <si>
    <t>Ткаченко Светлана Евгеньевна</t>
  </si>
  <si>
    <t>mk.uoumr@mail.ru</t>
  </si>
  <si>
    <t>г.Углегорск, ул. 8 Марта, д.1</t>
  </si>
  <si>
    <t>тел.8(42432) 43340</t>
  </si>
  <si>
    <t>Муниципальное бюджетное общеобразовательное учреждение «Центр образования пгт.Южно-Курильска»</t>
  </si>
  <si>
    <t>Значковская Юлия</t>
  </si>
  <si>
    <t>centr_o@mail.ru</t>
  </si>
  <si>
    <t>пгт. Южно-Курильск,</t>
  </si>
  <si>
    <t>тел.8(42455)21951</t>
  </si>
  <si>
    <t>ул.Набережная, д.20</t>
  </si>
  <si>
    <t>тел.89241963732</t>
  </si>
  <si>
    <t>Муниципальное бюджетное общеобразовательное учреждение Гимназия № 2 г. Южно-Сахалинска</t>
  </si>
  <si>
    <t>Фесенко</t>
  </si>
  <si>
    <t>gimn2ys@vandex.ru</t>
  </si>
  <si>
    <t>Татьяна Юрьевна</t>
  </si>
  <si>
    <t>тел.424516</t>
  </si>
  <si>
    <t>Пр. Победы. 80</t>
  </si>
  <si>
    <t>тел.89147511210</t>
  </si>
  <si>
    <t>Муниципальное бюджетное общеобразовательное учреждение Лицей № 1 г. Южно-Сахалинска</t>
  </si>
  <si>
    <t>Ефимова</t>
  </si>
  <si>
    <t>lyceum1@yuzhno-sakh.ru</t>
  </si>
  <si>
    <t>Ольга Гавриловна</t>
  </si>
  <si>
    <t>раб.тел.424673</t>
  </si>
  <si>
    <t>Ул. Комсомольская, 191 А</t>
  </si>
  <si>
    <t>сот.тел.448967</t>
  </si>
  <si>
    <t>Муниципальное бюджетное общеобразовательное учреждение средняя общеобразовательная школа с.Буюклы</t>
  </si>
  <si>
    <t>Сороколетова Евгения Вячеславовна</t>
  </si>
  <si>
    <t>8(42452) 27-3-20</t>
  </si>
  <si>
    <t>bsosh60@mail.ru</t>
  </si>
  <si>
    <t>Смирныховскийр.он, с.Буюклы,</t>
  </si>
  <si>
    <t>ул Школьная, 14</t>
  </si>
  <si>
    <t>Муниципальное бюджетное общеобразовательное учреждение средняя общеобразовательная школа пгт.Смирных МОГО «Смирныховский» Сахалинская область</t>
  </si>
  <si>
    <t>Ситникова Анна Ивановна</t>
  </si>
  <si>
    <t>8(42452)42595</t>
  </si>
  <si>
    <t>smirnih_school@mail.ru</t>
  </si>
  <si>
    <t>Сахалинская область ,пгт. Смирных,</t>
  </si>
  <si>
    <t>ул Маяковского, 6</t>
  </si>
  <si>
    <t>Муниципальное бюджетное общеобразовательное учреждение средняя общеобразовательная школа с.Победино МОГО «Смирныховский» Сахалинская область</t>
  </si>
  <si>
    <t>Ромахина Ирина Ивановна</t>
  </si>
  <si>
    <t>8(42452)25-2-74</t>
  </si>
  <si>
    <t>pobedino@bk.ru</t>
  </si>
  <si>
    <t>Сахалинская область, с.Победино,</t>
  </si>
  <si>
    <t>ул. Центральная , 54а</t>
  </si>
  <si>
    <t>Муниципальное бюджетное общеобразовательное учреждение средняя общеобразовательная школа с.Первомайск МОГО «Смирныховский» Сахалинская область</t>
  </si>
  <si>
    <t>Некрасова Светлана Михайловна</t>
  </si>
  <si>
    <t>8(42452) 28393</t>
  </si>
  <si>
    <t>perv_school@mail.ru</t>
  </si>
  <si>
    <t>Сахалинская область, с.Первомайск,</t>
  </si>
  <si>
    <t>ул. Гоголя, 4</t>
  </si>
  <si>
    <t>Муниципальное бюджетное общеобразовательное учреждение средняя общеобразовательная школа с.Рощино МОГО «Смирныховский» Сахалинская область</t>
  </si>
  <si>
    <t>Полякова Светлана Михайловна</t>
  </si>
  <si>
    <t>тел.8(42452) 26674</t>
  </si>
  <si>
    <t>scho_roshino@mail.ru</t>
  </si>
  <si>
    <t>Сахалинская область, с.Рощино,</t>
  </si>
  <si>
    <t>ул. Комсомольская, 1</t>
  </si>
  <si>
    <t>МБОУ «Центр образования пгт. Южно-Курильск»</t>
  </si>
  <si>
    <t>Березюк Елена Феликсовна</t>
  </si>
  <si>
    <t>8(42455)21951</t>
  </si>
  <si>
    <t>пгт. Южно-Курильск, Сахалинской области,
ул.Набережная 20</t>
  </si>
  <si>
    <t>Муниципальная автономная общеобразовательная школа с углубленным изучением отдельных предметов №53</t>
  </si>
  <si>
    <t>Косолапова Ирина Ивановна</t>
  </si>
  <si>
    <t>(+7) 343 895213</t>
  </si>
  <si>
    <t>53.uralschool.ru</t>
  </si>
  <si>
    <t>г. Екатеринбург, Октябрьский район</t>
  </si>
  <si>
    <t xml:space="preserve">Федеральное государственное бюджетное учреждение высшего образования "Уральский государственный педагогический университет"     </t>
  </si>
  <si>
    <t>Янцер Оксана Васильевна</t>
  </si>
  <si>
    <t>ksenia_yantser@bk.ru</t>
  </si>
  <si>
    <t>620017, Свердловская область, г. Екатеринбург, проспект Космонавтов, д. 26</t>
  </si>
  <si>
    <t>тел.: 89089253479, 8(343)235-76-18</t>
  </si>
  <si>
    <t>Муниципальное автономное общеобразовательное учреждение "Средняя общеобразовательная школа № 13" (МАОУ "СОШ № 13")</t>
  </si>
  <si>
    <t>Герасимович Светлана Владимировна, учитель географии</t>
  </si>
  <si>
    <t>school-13@bk.ru</t>
  </si>
  <si>
    <t>624475 Свердловская область, г. Североуральск, п. Черемухово, ул. Калинина, 19</t>
  </si>
  <si>
    <t>Муниципальное казенное общеобразовательное учреждение  Баранниковская СОШ Камышловского района Свердловской области</t>
  </si>
  <si>
    <t>Шавкунова Нина Александровна</t>
  </si>
  <si>
    <t>nasch70@mail.ru</t>
  </si>
  <si>
    <t>д.Баранникова Камышловского района Свердловской области, ул.Ленина, 17</t>
  </si>
  <si>
    <t>http://barannikschool.edusite.ru/p1aa1.html</t>
  </si>
  <si>
    <t>950-654-3442;   982-691-2709</t>
  </si>
  <si>
    <t>Муниципальное бюджетное общеобразовательное учреждение «Средняя общеобразовательная школа № 20»</t>
  </si>
  <si>
    <t>Гашева Людмила Леонидовна;</t>
  </si>
  <si>
    <t>8(3439) 311-295, 89126705529</t>
  </si>
  <si>
    <t>gashevallo@mail.ru.</t>
  </si>
  <si>
    <t>623406, Свердловская область, город Каменск-УФО, улица Исетская, дом 20;</t>
  </si>
  <si>
    <t>http://school20ku.ucoz.ru/news/vserossijskij_geograficheskij_diktant_2016/2016-11-01-48</t>
  </si>
  <si>
    <t>Муниципальное казенное общеобразовательное учреждение  «Средняя общеобразовательная школа №2»</t>
  </si>
  <si>
    <t>Надежда Вилеганова Главатских – Директор СКОУ «СОШ №2»</t>
  </si>
  <si>
    <t>(34394) 3-25-45</t>
  </si>
  <si>
    <t>shkola2revda@mail.ru</t>
  </si>
  <si>
    <t>Свердловская область, г. Ревда, ул. П. Зыкина, 18</t>
  </si>
  <si>
    <t>Муниципальное бюджетное общеобразовательное учреждение “Средняя общеобразовательная школа №1” г.Реж</t>
  </si>
  <si>
    <t>Середкина Ксения Сергеевна (учитель географии МБОУ СОШ№1)</t>
  </si>
  <si>
    <t>seredkinaks@mail.ru</t>
  </si>
  <si>
    <t>Свердловская область, город Реж, улица Советская, 34</t>
  </si>
  <si>
    <t>http://shkola1rezh.ucoz.ru/</t>
  </si>
  <si>
    <t>8 (34364) 2-26- 66; 2-25- 25</t>
  </si>
  <si>
    <t>Муниципальное бюджетное общеобразовательное учреждение средняя общеобразовательная школа №119</t>
  </si>
  <si>
    <t>Столбов Александр Владимирович</t>
  </si>
  <si>
    <t>ekb_mou119@mail.ru</t>
  </si>
  <si>
    <t>Свердловская область,Железнодорожный район  г. Екатеринбург, переулок Пугачёвский, 5а</t>
  </si>
  <si>
    <t>Муниципальное бюджетное учреждение культуры  «Централизованная библиотечная система. Библиотека. Филиал № 1№»</t>
  </si>
  <si>
    <t>Будакова Елена Владимировна,</t>
  </si>
  <si>
    <t>obr.sredneuralsk@mail.ru</t>
  </si>
  <si>
    <t>Свердловская область , г. Среднеуральск, ул.Куйбышева, 6 А</t>
  </si>
  <si>
    <t>Ахметшина Елена Павловна</t>
  </si>
  <si>
    <t>8(34368)73904</t>
  </si>
  <si>
    <t>Муниципальное автономное образовательное учреждение Новолялинского городского округа "Средняя общеобразовательная школа №4";</t>
  </si>
  <si>
    <t>Щербакова Вера Борисовна</t>
  </si>
  <si>
    <t>Свердловская обл., г. Новая Ляля, ул. Лермонтова, 22</t>
  </si>
  <si>
    <t>Муниципальное казённое общеобразовательное учреждение «Ключиковская средняя общеобразовательная школа».</t>
  </si>
  <si>
    <t>Пасхина Галина Викторовна – учитель географии.</t>
  </si>
  <si>
    <t>8 (34394) 3-25-21</t>
  </si>
  <si>
    <t>143119@mail.ru</t>
  </si>
  <si>
    <t>623300, Свердловская область, Красноуфимский район, село Ключики, улица Студенческая, 22</t>
  </si>
  <si>
    <t>Муниципальное автономное общеобразовательное учреждение «Средняя общеобразовательная школа № 20»</t>
  </si>
  <si>
    <t>Халикова Ида Рафкатовна</t>
  </si>
  <si>
    <t>8-3439-63-40-71</t>
  </si>
  <si>
    <t>4.magnitka-shkola20@rambler.ru</t>
  </si>
  <si>
    <t>Свердловская область, г. Первоуральск ,ул. Набережная,д.9</t>
  </si>
  <si>
    <t>Муниципальное общеобразовательное учреждение средняя общеобразовательная школа № 8 (МАОУ СОШ № 8)</t>
  </si>
  <si>
    <t>Корчемкина Галина Валерьевна, учитель географии</t>
  </si>
  <si>
    <t>908-63-40-438</t>
  </si>
  <si>
    <t>624480, Свердловская обл., г.Североуральск, ул. Советская, 41</t>
  </si>
  <si>
    <t>Муниципальное общеобразовательное учреждение средняя общеобразовательная школа № 11 (МАОУ СОШ № 11)</t>
  </si>
  <si>
    <t>Королева Людмила Владимировна</t>
  </si>
  <si>
    <t>624480, Свердловская обл., г.Североуральск, ул. Молодёжная, 4</t>
  </si>
  <si>
    <t>Муниципальное автономное общеобразовательное учреждение средняя общеобразовательная школа № 9</t>
  </si>
  <si>
    <t>Ламешина Елена Петровна</t>
  </si>
  <si>
    <t>89089052707
 8(34380) 2-46-70, 2-32-64</t>
  </si>
  <si>
    <t>624480, Свердловская область, г. Североуральск, ул. Молодежная, 22</t>
  </si>
  <si>
    <t>http://mou-sh9.ru/index.php/novosti/244-vserossijskij-geograficheskij-diktant2016</t>
  </si>
  <si>
    <t>Муниципальное автономное общеобразовательное учреждение средняя общеобразовательная школа № 1 (МАОУ СОШ № 1)</t>
  </si>
  <si>
    <t>Глотова Вера Геннадьевна, учитель географии</t>
  </si>
  <si>
    <t>624480 Свердловская обл., г.Североуральск, ул. Свердлова д.44</t>
  </si>
  <si>
    <t>Муниципальное общеобразовательное учреждение "Средняя общеобразовательная школа № 14" (МАОУ "СОШ № 14")</t>
  </si>
  <si>
    <t>Грибова Ольга Михайловна</t>
  </si>
  <si>
    <t>624474, Свердловская область, г. Североуральск, п. Калья, ул.Комарова, д.13а</t>
  </si>
  <si>
    <t>Муниципальное общеобразовательное учреждение средняя общеобразовательная школа № 15 (МАОУ СОШ № 15)</t>
  </si>
  <si>
    <t>Кузьмина Наталья Петровна, учитель географии</t>
  </si>
  <si>
    <t>624473, Свердловская обл., г. Североуральск, п. 3-й Северный, ул. Комсомольская 44</t>
  </si>
  <si>
    <t>Муниципальное казенное общеобразовательное учреждение средняя общеобразовательная школа пос. Азиатская</t>
  </si>
  <si>
    <t xml:space="preserve"> Юсупова Регина Фагиловна</t>
  </si>
  <si>
    <t>8(34344)2-40-04, 89826163550</t>
  </si>
  <si>
    <t>   624310, Свердловская область, г. Кушва, пос. Азиатская, ул. Стадионная, 1б</t>
  </si>
  <si>
    <t>Нижнетагильский машиностроительный техникум</t>
  </si>
  <si>
    <t>Кислицына Ирина Сергеевна</t>
  </si>
  <si>
    <t>3435/ 25-26-52, 42-11-18, 89221347357</t>
  </si>
  <si>
    <t>Свердловская обл., г. Нижний Тагил , просп. Вагоностроителей, 14a</t>
  </si>
  <si>
    <t>МБУК "Центральная городская библиотека"</t>
  </si>
  <si>
    <t>Свердловская обл., г. Нижний Тагил, пр. Строителей, 1</t>
  </si>
  <si>
    <t>ГАПОУ СО "Нижнетагильский государственный профессиональный колледж имени Никиты Акинфиевича Демидова"</t>
  </si>
  <si>
    <t>Свердловская обл., г. Нижний Тагил, ул. Карла Маркса, д.2</t>
  </si>
  <si>
    <t>Березовское муниципальное автономное общеобразовательное учреждение «Средняя общеобразовательная школа № 23»</t>
  </si>
  <si>
    <t>Чернышев Олег Петрович, Вершинина Татьяна Сергеевна</t>
  </si>
  <si>
    <t xml:space="preserve"> 89030848682, 89632755897 </t>
  </si>
  <si>
    <t>bgo_ou23@mail.ru</t>
  </si>
  <si>
    <t>623711, Свердловская область, г. Березовский, п. Кедровка, ул. Школьная, д. 1</t>
  </si>
  <si>
    <t>Учитель географии ГБОУ СОШ №3 с углубленным изучением английского языка, руководитель секции географии МАН</t>
  </si>
  <si>
    <t>Муниципальное автономное общеобразовательное учреждение "Средняя школа № 1 г. Михайловска"</t>
  </si>
  <si>
    <t>Соколкина Елена Сергеевна</t>
  </si>
  <si>
    <t>8-9089267677</t>
  </si>
  <si>
    <t>sokolkina.elena@yandex.ru</t>
  </si>
  <si>
    <t>623080 Свердловская область Нижнесергинский район г. Михайловск ул. Кирова 57</t>
  </si>
  <si>
    <t>Муниципальное общеобразовательное учреждение «Лицей № 6»</t>
  </si>
  <si>
    <t>Азарова Оксана Святославовна</t>
  </si>
  <si>
    <t>89221345475, 83434122568</t>
  </si>
  <si>
    <t>Liceum6@yandex.ru</t>
  </si>
  <si>
    <t>624351 Свердловская область, город Качканар, 8 микрорайон, дом 30</t>
  </si>
  <si>
    <t>Муниципальное образовательное учреждение Средняя образовательная школа №3</t>
  </si>
  <si>
    <t>Ивачёва Юлия Владимировна</t>
  </si>
  <si>
    <t>8-953-608-68-28</t>
  </si>
  <si>
    <t>iva4eva.yulia@yandex.ru</t>
  </si>
  <si>
    <t>Свердловская область, Пригородный район, поселок Черноисточинск, ул.Юбилейная, 5</t>
  </si>
  <si>
    <t>www.3gor.uralschool.ru</t>
  </si>
  <si>
    <t>Муниципальное автономное общеобразовательное учреждение "Средняя общеобразовательная школа № 17"</t>
  </si>
  <si>
    <t>Кабанова Екатерина Владимировна</t>
  </si>
  <si>
    <t>Rina_82@inbox.ru</t>
  </si>
  <si>
    <t>Свердловская область, г.Краснотурьинск, ул.Клубная,18</t>
  </si>
  <si>
    <t>Муниципальное казенное образовательное учреждение Ачитского городского округа</t>
  </si>
  <si>
    <t>Чаурина Оксана Владимировна, учитель географии</t>
  </si>
  <si>
    <t>7 (902) 2693157</t>
  </si>
  <si>
    <t>chaurina@gmail.com</t>
  </si>
  <si>
    <t>Свердловская область, Ачитский район, п. Ачит, улица Ленина , д.4</t>
  </si>
  <si>
    <t>Муниципальное автономное общеобразовательное учреждение средняя общеобразовательная школа № 26</t>
  </si>
  <si>
    <t>Гаврилова Наталья Радионовна</t>
  </si>
  <si>
    <t>904-389-79-58</t>
  </si>
  <si>
    <t>natagavrilova26@gmail.com</t>
  </si>
  <si>
    <t>Свердловская область, город Волчанск, улица Карпинского 12</t>
  </si>
  <si>
    <t>Филиал Московского государственного университета им. Ломоносова в г. Севастополе</t>
  </si>
  <si>
    <t>Cтаднюк Татьяна Ивановна</t>
  </si>
  <si>
    <t>st1603@mail.ru</t>
  </si>
  <si>
    <t>г. Севастополь ул. Героев Севастополя, 7, Севастополь, , 299000</t>
  </si>
  <si>
    <t>Севастопольское Кадетское Президентское училище</t>
  </si>
  <si>
    <t>Явон Александр Васильевич, преподаватель географии СПКУ</t>
  </si>
  <si>
    <t>fil38.cbs@dmail.com</t>
  </si>
  <si>
    <t>г. Севастополь ул. Парковая, 1, Севастополь,  299057</t>
  </si>
  <si>
    <t>Государственное Бюджетное Учреждение Культуры города Севастополя "Централизованная библиотечная система для взрослых" библиотека-филиал № 38</t>
  </si>
  <si>
    <t>Сахонь Светлана Леонидовна</t>
  </si>
  <si>
    <t>fil38.cbs@gmail.com</t>
  </si>
  <si>
    <t>2299802 г. Севастополь, с. Верхнесадовое, ул. Севастопольская,53</t>
  </si>
  <si>
    <t>sevpku@mail.ru</t>
  </si>
  <si>
    <t>г. Севастополь ул. Парковая, 1, 299057</t>
  </si>
  <si>
    <t>Черноморское Высшее Военно-Морское ордена Красной Звезды училище им.П.С.Нахимова</t>
  </si>
  <si>
    <t>Синкин Сергей Владимирович,</t>
  </si>
  <si>
    <t>sinkking@yandex.ru</t>
  </si>
  <si>
    <t>г. Севастополь ул. ул. Дыбенко, 1.</t>
  </si>
  <si>
    <t>капитан I ранга</t>
  </si>
  <si>
    <t>Муниципальное бюджетное образовательное учреждение Даньковская основная школа Починковского района Смоленской области</t>
  </si>
  <si>
    <t>Солдатова Юлия Александровна</t>
  </si>
  <si>
    <t>48149-4- 26-33, 8-910-768-56-27</t>
  </si>
  <si>
    <t>dank.school@bk.ru</t>
  </si>
  <si>
    <t>216460, Смоленская область, Починковский район, д. Даньково, д. 94 А</t>
  </si>
  <si>
    <t>Муниципальное казённое общеобразовательное учреждение Климщинская средняя школа</t>
  </si>
  <si>
    <t>Голубцова Ирина Викторовна</t>
  </si>
  <si>
    <t>216494, д.Климщина, д.71 Починковский район Смоленская область</t>
  </si>
  <si>
    <t>Муниципальное бюджетное общеобразовательное учреждение средняя общеобразовательная школа №3 г. Вязьмы Смоленской области</t>
  </si>
  <si>
    <t xml:space="preserve">Шукалова Татьяна Сергеевна </t>
  </si>
  <si>
    <t>8-48 (231) 6-12-69, 8(904)363-55-20</t>
  </si>
  <si>
    <t>moyssh-3@yandex.ru, Shukalova-ts@mail.ru</t>
  </si>
  <si>
    <t>215116, Вязьма, Смоленская область, улица Докучаева,  дом 2</t>
  </si>
  <si>
    <t>Смоленский филиал НОУ ВО «МАЭП»</t>
  </si>
  <si>
    <t>Глебова Татьяна Викторовна</t>
  </si>
  <si>
    <t>8(4812) 27-19-79; +7(920)326-51-62</t>
  </si>
  <si>
    <t>214012, г. Смоленск, Витебское шоссе, 2</t>
  </si>
  <si>
    <t>Муниципальное бюджетное общеобразовательное учреждение Талашкинская средняя школа Смоленского района Смоленской области</t>
  </si>
  <si>
    <t>Путенков Вадим Александрович</t>
  </si>
  <si>
    <t>8-906-669-44-41, 8 (4812) 36-12-32</t>
  </si>
  <si>
    <t>vadim.putenkoff2015@yandex.ru, sktalash@mail.ru</t>
  </si>
  <si>
    <t>214512 Смоленская область, Смоленский район, д. Фленово, ул. Музейная, д.2</t>
  </si>
  <si>
    <t>Муниципальное бюджетное общеобразовательное учреждение средняя общеобразовательная школа№17 (МБОУ СОШ№17) города-курорта Кисловодска</t>
  </si>
  <si>
    <t>Григорян Светлана Станиславовна</t>
  </si>
  <si>
    <t xml:space="preserve">(87937)51788, (87937)51747, (87937)50951 </t>
  </si>
  <si>
    <t xml:space="preserve">geoteacher17@mail.ru, school17kisl@mail.ru </t>
  </si>
  <si>
    <t>357700, Ставропольский край, город Кисловодск, улица Набережная 43/а</t>
  </si>
  <si>
    <t>http://sh17kisl.ru/news/
https://vk.com/the_station_of_young_naturalists</t>
  </si>
  <si>
    <t>Тамбовский государственный университет имени Г.Р. Державина</t>
  </si>
  <si>
    <t>Инякина Елена Евгеньевна</t>
  </si>
  <si>
    <t>tambovrgo@mail.ru</t>
  </si>
  <si>
    <t>Тамбовская область, г. Тамбов, ул. Интернациональная, 33.</t>
  </si>
  <si>
    <t>Муниципальное бюджетное общеобразовательное учреждение «Средняя общеобразовательная школа №2 имени Героя Советского Союза Н.И. Бореева»</t>
  </si>
  <si>
    <t>Коростелева Любовь Петровна</t>
  </si>
  <si>
    <t>soch2m@mail.ru</t>
  </si>
  <si>
    <t>393950, Тамбовская область, г. Моршанск, ул. Гибнера,13</t>
  </si>
  <si>
    <t>Муниципальное бюджетное общеобразовательное учреждение «Бондарская средняя общеобразовательная школа»</t>
  </si>
  <si>
    <t>Берёзина Людмила Васильевна</t>
  </si>
  <si>
    <t>393230, Тамбовская область, Бондарский район, с. Бондари, ул. Советская д.4</t>
  </si>
  <si>
    <t>Муниципальное бюджетное общеобразовательное учреждение «2-Гавриловская средняя общеобразовательная школа»</t>
  </si>
  <si>
    <t>Одрова Наталия Юрьевна,
заместитель директора по учебной работе</t>
  </si>
  <si>
    <t>mougavrilovka2@yandex.ru</t>
  </si>
  <si>
    <t>393160, Тамбовская область, Гавриловский район, село Гавриловка 2-я, улица Школьная, д.3</t>
  </si>
  <si>
    <t>Муниципальное бюджетное общеобразовательное учреждение «Жердевская средняя общеобразовательная школа»,</t>
  </si>
  <si>
    <t>Журавлева Светлана Васильевна, руководитель РМО учителей географии</t>
  </si>
  <si>
    <t>8-953-724-77-68</t>
  </si>
  <si>
    <t>svetavasa66@rambler.ru</t>
  </si>
  <si>
    <t>393670, Тамбовская обл., г.Жердевка, ул.Нагорная, д.72</t>
  </si>
  <si>
    <t>Муниципальное бюджетное общеобразовательное учреждение «Знаменская средняя общеобразовательная школа»,</t>
  </si>
  <si>
    <t>Шебунова Марина Александровна, заместитель директора по УВР</t>
  </si>
  <si>
    <t>8(47552)24-477</t>
  </si>
  <si>
    <t>mousoh12006@yandex.ru</t>
  </si>
  <si>
    <t>393400, Тамбовская область, Знаменский район, р.п.Знаменка, ул. Советская, дом 1</t>
  </si>
  <si>
    <t>Муниципальное бюджетное образовательное учреждение «Инжавинская средняя общеобразовательная школа»</t>
  </si>
  <si>
    <t>Чернова Елена Григорьевна,
заведующий ИМЦ Инжавинского района</t>
  </si>
  <si>
    <t>8-47553-2-76-72</t>
  </si>
  <si>
    <t>metod@r53.tambov.gov.ru</t>
  </si>
  <si>
    <t>393310, Тамбовская обл., Инжавинский район, р. п. Инжавино, ул. Лунина д. 2</t>
  </si>
  <si>
    <t>Муниципальное бюджетное общеобразовательное учреждение «Уваровщинская средняя общеобразовательная школа»
(корпус 2)</t>
  </si>
  <si>
    <t>Тютикова Юлия Николаевна, учитель географии</t>
  </si>
  <si>
    <t>960-661-19-36</t>
  </si>
  <si>
    <t>tyutikovayu@mail.ru</t>
  </si>
  <si>
    <t xml:space="preserve">393360, Тамбовская область, г. Кирсанов, ул. Площадь Революции, д. 1 </t>
  </si>
  <si>
    <t>Муниципальное бюджетное общеобразовательное учреждение «Заворонежская средняя общеобразовательная школа»,</t>
  </si>
  <si>
    <t>Захарова Татьяна Михайловна, методист МКУ ИМЦ Мичуринского района,</t>
  </si>
  <si>
    <t>8(47545) 5-85-53</t>
  </si>
  <si>
    <t>zaharowa2012@mail.ru</t>
  </si>
  <si>
    <t>393749, Тамбовская область, Мичуринский район, село Заворонежское, ул.Советская, 121</t>
  </si>
  <si>
    <t>Муниципальное бюджетное общеобразовательное учреждение «Оборонинская средняя школа»,</t>
  </si>
  <si>
    <t xml:space="preserve">Пруцакова Ольга Александровна, заместитель директора по УВР  </t>
  </si>
  <si>
    <t>olgap6791@mail.ru</t>
  </si>
  <si>
    <t>393600, Тамбовская область, Мордовский район, р.п. Мордово, ул. Интернациональная, д.4б</t>
  </si>
  <si>
    <t>Муниципальное бюджетное общеобразовательное учреждение «Сокольниковская средняя общеобразовательная школа»,</t>
  </si>
  <si>
    <t>Никитина Светлана Александровна,
методист МКУ РИМЦ отдела образования  Моршанского района</t>
  </si>
  <si>
    <t>(847533)4-42-12</t>
  </si>
  <si>
    <t>swet.nikitin2011@yandex.ru</t>
  </si>
  <si>
    <t>Тамбовская область, Моршанский район, п. Пригородный, улица Кузнецова, д.6а</t>
  </si>
  <si>
    <t>Муниципальное бюджетное общеобразовательное учреждение «Мучкапская средняя общеобразовательная школа»
3</t>
  </si>
  <si>
    <t>Леканская Вера Сергеевна, заместитель директора по научно-методической работе,</t>
  </si>
  <si>
    <t>obr02@yandex.ru</t>
  </si>
  <si>
    <t>393570, Тамбовская обл., Мучкапский район, р.п. Мучкапский, ул. Красная, 1</t>
  </si>
  <si>
    <t>http://muchkapschkola2.68edu.ru/novostii.htm</t>
  </si>
  <si>
    <t>Муниципальное бюджетное общеобразовательное учреждение «Никифоровская средняя общеобразовательная школа №1»,</t>
  </si>
  <si>
    <t>Свиридова Нина Николаевна, учитель географии,</t>
  </si>
  <si>
    <t>8915-666-91-08</t>
  </si>
  <si>
    <t>swiridowanina@yandex.ru</t>
  </si>
  <si>
    <t>393001, Тамбовская область,
Никифоровский район, р.п. Дмитриевка, ул. Мира, д.41 «В»</t>
  </si>
  <si>
    <t>Муниципальное бюджетное общеобразовательное учреждение «Никифоровская средняя общеобразовательная школа №2»,</t>
  </si>
  <si>
    <t>Погребнева Галина Александровна, заместитель директора по УВР</t>
  </si>
  <si>
    <t xml:space="preserve"> 8915-671-66-28</t>
  </si>
  <si>
    <t>gal.pogrebnyowa2013@yandex.ru</t>
  </si>
  <si>
    <t>393000, Тамбовская область, Никифоровский район, 
р.п. Дмитриевка, ул. Победы, д.10</t>
  </si>
  <si>
    <t>Муниципальное общеобразовательное учреждение «Первомайская средняя общеобразовательная школа», учебный корпус №1</t>
  </si>
  <si>
    <t>Антипова Светлана Николаевна, учитель географии</t>
  </si>
  <si>
    <t>antip3333333@mail.ru</t>
  </si>
  <si>
    <t>393700, Тамбовская область, Первомайский район, п. Первомайский, ул. Э.Тельмана, дом 5</t>
  </si>
  <si>
    <t xml:space="preserve"> http://pervsosh.68edu.ru/
https://schools.dnevnik.ru/news.aspx?network=37123&amp;news=1241798
</t>
  </si>
  <si>
    <t>Муниципальное бюджетное общеобразовательное учреждение «Избердеевская средняя общеобразовательная школа имени Героя Советского Союза В.В.Кораблина»</t>
  </si>
  <si>
    <t>Панова Ольга Владимировна, руководитель РМО учителей географии,</t>
  </si>
  <si>
    <t>847544-20-4-07</t>
  </si>
  <si>
    <t>izberdei44@mail.ru</t>
  </si>
  <si>
    <t>Петровский район</t>
  </si>
  <si>
    <t>Муниципальное бюджетное общеобразовательное учреждение «Пичаевская средняя общеобразовательная школа»</t>
  </si>
  <si>
    <t>Нистратова Мария Викторовна
ведущий специалист отдела образования администрации района</t>
  </si>
  <si>
    <t>nistratova68@mail.ru</t>
  </si>
  <si>
    <t>393070, Тамбовская область, Петровский район, с. Петровское, ул. Пионерская, д.51А</t>
  </si>
  <si>
    <t>Муниципальное бюджетное общеобразовательное учреждение «Платоновская средняя общеобразовательная школа»</t>
  </si>
  <si>
    <t>Филонова Лариса Ивановна, заместитель директора</t>
  </si>
  <si>
    <t>filonova1968@yandex.ru</t>
  </si>
  <si>
    <t>393260, Тамбовская область, Рассказовский район, село Платоновка, улица Школьная, дом 21</t>
  </si>
  <si>
    <t>Муниципальное бюджетное общеобразовательное учреждение «Верхнеспасская средняя общеобразовательная школа»</t>
  </si>
  <si>
    <t>Попова Наталия Викторовна, заместитель директора по УВР</t>
  </si>
  <si>
    <t>popovanata69@yandex.ru</t>
  </si>
  <si>
    <t>393287, Тамбовская область, Рассказовский район, 
с. Верхнеспасское, ул. Центральная, д.84а</t>
  </si>
  <si>
    <t>Муниципальное бюджетное общеобразовательное учреждение «Ржаксинская средняя общеобразовательная школа № 2 им. Г.А. Пономарёва»,</t>
  </si>
  <si>
    <t>Кичатова Елена Николаевна,
заместитель директора по ИКТ</t>
  </si>
  <si>
    <t>elena-kich@yandex.ru</t>
  </si>
  <si>
    <t>393520, Тамбовская область, Ржаксинский район, р.п. Ржакса, ул. Советская, д.8</t>
  </si>
  <si>
    <t>http://rgacsa-sh2.68edu.ru/</t>
  </si>
  <si>
    <t>Муниципальное бюджетное общеобразовательное учреждение «Сатинская средняя общеобразовательная школа»</t>
  </si>
  <si>
    <t>Сертакова Елена Александровна, главный специалист отдела образования,</t>
  </si>
  <si>
    <t>8(47556)22144</t>
  </si>
  <si>
    <t>e.sert@bk.ru</t>
  </si>
  <si>
    <t>393430, Тамбовская область, Сампурский район, п. Сатинка, ул. 60 лет СССР, д.2</t>
  </si>
  <si>
    <t>Муниципальное бюджетное общеобразовательное учреждение «Сосновская средняя общеобразовательная школа №1»</t>
  </si>
  <si>
    <t>Головина Наталия Павловна, руководитель РМО учителей географии</t>
  </si>
  <si>
    <t>golovinanatali@yandex.ru</t>
  </si>
  <si>
    <t>Тамбовская область, Сосновский район, р.п. Сосновка, ул. Красноармейская, д.2</t>
  </si>
  <si>
    <t>Муниципальное бюджетное общеобразовательное учреждение «Сосновская средняя общеобразовательная школа №2»</t>
  </si>
  <si>
    <t>maran7272@mail.ru</t>
  </si>
  <si>
    <t>393840, Тамбовская область, Сосновский район, р.п. Сосновка, улица Котовского, 12</t>
  </si>
  <si>
    <t>Муниципальное автономное общеобразовательное учреждение «Татановская средняя общеобразовательная школа»</t>
  </si>
  <si>
    <t>Попова Оксана Егоровна, методист</t>
  </si>
  <si>
    <t>8(4752)610279</t>
  </si>
  <si>
    <t>tatanovo@bk.ru</t>
  </si>
  <si>
    <t>392502, Тамбовская область, Тамбовский район, с. Куксово, ул. Москва, д. 82</t>
  </si>
  <si>
    <t>Муниципальное бюджетное общеобразовательное учреждение «Токаревская средняя общеобразовательная школа №2»</t>
  </si>
  <si>
    <t>Кожевникова Лариса Николаевна, методист</t>
  </si>
  <si>
    <t>8(47557)2-52-73</t>
  </si>
  <si>
    <t>kln_330@mail.ru</t>
  </si>
  <si>
    <t>393550, Тамбовская область, Токарёвский район, р.п. Токарёвка, ул. Советская, д.36</t>
  </si>
  <si>
    <t xml:space="preserve"> http://school2.68edu.ru/news</t>
  </si>
  <si>
    <t>Муниципальное бюджетное общеобразовательное учреждение «Моисеево-Алабушская средняя общеобразовательная школа»</t>
  </si>
  <si>
    <t>Рыбина Надежда Вячеславовна,
заместитель директора по УВР</t>
  </si>
  <si>
    <t>m-alab@bk.ru</t>
  </si>
  <si>
    <t>393482; Тамбовская область, Уваровский район, С.Моисеево-Алабушка, ул. Молодежная 4</t>
  </si>
  <si>
    <t>Муниципальное бюджетное общеобразовательное учреждение «Умётская средняя общеобразовательная школа имени Героя Социалистического Труда П.С. Плешакова»,</t>
  </si>
  <si>
    <t>Щербинина Елена Васильевна, заместитель директора по УВР</t>
  </si>
  <si>
    <t>sherbininalena17@mail.ru</t>
  </si>
  <si>
    <t>393130, Тамбовская область, Уметский район, р.п. Умёт, ул. Первомайская, д. 80</t>
  </si>
  <si>
    <t>Муниципальное бюджетное общеобразовательное учреждение «Средняя общеобразовательная школа № 1»,</t>
  </si>
  <si>
    <t>Плуталов Сергей Михайлович, заместитель начальника отдела образования
Волынкина Светлана Юрьевна, директор МБОУ «СОШ № 1»
тел.</t>
  </si>
  <si>
    <t>8 475 37 3 47 34, 8 475 37 3 64 80</t>
  </si>
  <si>
    <t>obraz2@g37.tambov.gov.ru, KirsanovSh1@Mail.ru</t>
  </si>
  <si>
    <t>393360, Тамбовская область, г. Кирсанов, улица 50-лет Победы, д. 27-а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</si>
  <si>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г.Котовска,</t>
  </si>
  <si>
    <t>Кузнецова Эльвира Владимировна, методист по учебно-методической работе МКУ «ИМЦ»</t>
  </si>
  <si>
    <t>8-47541-4-55-61</t>
  </si>
  <si>
    <t>mku-imc.kuznecova@mail.ru</t>
  </si>
  <si>
    <t>393194, Тамбовская область, г. Котовск, улица 9 Пятилетки, д. 5а</t>
  </si>
  <si>
    <t>Муниципальное бюджетное общеобразовательное учреждение «Средняя общеобразовательная школа № 18 имени Героя Советского Союза Э.Д. Потапова» г.Мичуринска,</t>
  </si>
  <si>
    <t>Маркова Наталья Викторовна, методист МБУ УМиИЦ,</t>
  </si>
  <si>
    <t>8(47545)5-21-42</t>
  </si>
  <si>
    <t>umic@list.ru</t>
  </si>
  <si>
    <t>393760, г.Мичуринск, ул. Советская, 288</t>
  </si>
  <si>
    <t>Муниципальное бюджетное общеобразовательное учреждение «Гимназия» г. Моршанска,</t>
  </si>
  <si>
    <t>Симагина Марина Афанасьевна, методист</t>
  </si>
  <si>
    <t>marinasimagina7@gmail.com</t>
  </si>
  <si>
    <t>393956, Тамбовская область, г. Моршанск, улица Дзержинского, д.22</t>
  </si>
  <si>
    <t>Муниципальное бюджетное общеобразовательное учреждение «Средняя общеобразовательная школа №3» г. Моршанска,</t>
  </si>
  <si>
    <t>Банина Елена Николаевна, зав.учебной частью</t>
  </si>
  <si>
    <t>8-475-33-4-46-59</t>
  </si>
  <si>
    <t>morsosh4@yandex.ru</t>
  </si>
  <si>
    <t>393960, Тамбовская область, г. Моршанск, ул. Пионерская, д. 38 (корпус 1)</t>
  </si>
  <si>
    <t>Муниципальное бюджетное общеобразовательное учреждение «Средняя общеобразовательная школа №4» г. Рассказово, корпус 2</t>
  </si>
  <si>
    <t>Михалёва Алла Николаевна, заместитель директора по УВР</t>
  </si>
  <si>
    <t>alla.13.1976@mail.ru</t>
  </si>
  <si>
    <t>Тамбовская область, г. Рассказово, улица Советская, д.2</t>
  </si>
  <si>
    <t>Муниципальное бюджетное общеобразовательное учреждение «Лицей г. Уварово им. А.И. Данилова»</t>
  </si>
  <si>
    <t>Ильина Татьяна Васильевна, заместитель директора по НМР</t>
  </si>
  <si>
    <t>tatjana682008@rambler.ru</t>
  </si>
  <si>
    <t>393460, Тамбовская область, г. Уварово,
4-й микрорайон, д 1</t>
  </si>
  <si>
    <t>Муниципальное бюджетное общеобразовательное учреждение кадетская школа «Уваровский кадетский корпус имени Святого Георгия Победоносца»</t>
  </si>
  <si>
    <t>Шарова Наталья Владиславовна, заместитель директора по НМР</t>
  </si>
  <si>
    <t>nata.scharova@mail.ru</t>
  </si>
  <si>
    <t>393463, Тамбовская область, г. Уварово, ул. Центральная, д 22 А (корпус №1)</t>
  </si>
  <si>
    <t>Емельянов Алексей Валерьевич, директор института математики, естествознания и информационных технологий ТГУ имени Г.Р. Державина, д.б.н. ,</t>
  </si>
  <si>
    <t>emelyanovav@yandex.ru,
emelyanovav@ya.ru</t>
  </si>
  <si>
    <t xml:space="preserve"> г. Тамбов, ул. Интернациональная, д.33</t>
  </si>
  <si>
    <t>Муниципальное автономное общеобразовательное учреждение «Лицей № 6»</t>
  </si>
  <si>
    <t>Зайцев Вадим Львович,
директор</t>
  </si>
  <si>
    <t>72-32-62
89158654992</t>
  </si>
  <si>
    <t>lic668@yandex.ru</t>
  </si>
  <si>
    <t>г. Тамбова,
392000, г. Тамбов, ул. Советская, 89</t>
  </si>
  <si>
    <t>МБОУ «Средняя общеобразовательная школа №1» г. Кирсанова Тамбовской обл.</t>
  </si>
  <si>
    <t>Волынкина Светлана Юрьевна</t>
  </si>
  <si>
    <t xml:space="preserve"> +7(47537)36480</t>
  </si>
  <si>
    <t>Тамбовская обл., г. Кирсанов, ул. 50 лет Победы, д. 27-а</t>
  </si>
  <si>
    <t>Тверской государственный университет</t>
  </si>
  <si>
    <t>Кравченко Павел Николаевич</t>
  </si>
  <si>
    <t>(903)695-99-13</t>
  </si>
  <si>
    <t>pavel-tevrsu@yandex.ru</t>
  </si>
  <si>
    <t>170100, Тверская область, г. Тверь, ул. Желябова, д.33</t>
  </si>
  <si>
    <t>rgo@tversu.ru</t>
  </si>
  <si>
    <t>Муниципальное общеобразовательное учреждение Крючковская основная общеобразовательная школа</t>
  </si>
  <si>
    <t>Трензова Ольга Сергеевна. учитель географии,</t>
  </si>
  <si>
    <t>8-920-172-60-12</t>
  </si>
  <si>
    <t>olgatrenzova@yandex.ru</t>
  </si>
  <si>
    <t>Тверская область, Лихославльский район, п. Крючково,  Школьный переулок, д. 10.</t>
  </si>
  <si>
    <t>Муниципальное общеобразовательное учреждение "Лихослалвьская средняя общеобразовательная школа №7"</t>
  </si>
  <si>
    <t>Петрова Ирина Евгеньевна</t>
  </si>
  <si>
    <t>8 952 092 87 82</t>
  </si>
  <si>
    <t>petrova.irina.1969@mail.ru</t>
  </si>
  <si>
    <t>Тверская область г.Лихославль ул.Лихославльская д.30б</t>
  </si>
  <si>
    <t>Муниципальное общеобразовательное учреждение Кувшиновская средняя общеобразовательная школа №1</t>
  </si>
  <si>
    <t>Шишигина Елена Робертовна</t>
  </si>
  <si>
    <t>8-915-741-75-71</t>
  </si>
  <si>
    <t>centerinfo@yandex.ru</t>
  </si>
  <si>
    <t>172110, Тверская область, г.Кувшиново, ул.Горячёва, д.64</t>
  </si>
  <si>
    <t>http://kuvshsc.site-edu.ru/
https://school1kuvshinovo.wordpress.com/2016/10/30/%D0%BE%D0%B1%D1%80%D0%B0%D0%B7%D0%BE%D0%B2%D0%B0%D1%82%D0%B5%D0%BB%D1%8C%D0%BD%D0%B0%D1%8F-%D0%B0%D0%BA%D1%86%D0%B8%D1%8F-%D0%B2%D1%81%D0%B5%D1%80%D0%BE%D1%81/</t>
  </si>
  <si>
    <t>Муниципальное бюджетное общеобразовательное учреждение «Удомельская средняя общеобразовательная школа № 5 с углубленным изучением отдельных предметов»</t>
  </si>
  <si>
    <t>Крестенина Нина Сергеевна</t>
  </si>
  <si>
    <t>fzmth5.23@mail.ru</t>
  </si>
  <si>
    <t>171843, Тверская область, г. Удомля, ул. Пионерская, д. 52, стр. 2,3</t>
  </si>
  <si>
    <t>8915-720- 58-09</t>
  </si>
  <si>
    <t>Федеральное государственное казенное военное образовательное учреждение высшего образования «Военная академия воздушно-космической обороны имени Маршала Советского Союза Г. К. Жукова» Министерства обороны Российской Федерации</t>
  </si>
  <si>
    <t>Пегов Вячеслав Николаевич</t>
  </si>
  <si>
    <t>VAVKO@mil.ru</t>
  </si>
  <si>
    <t>г. Тверь</t>
  </si>
  <si>
    <t>ул. Жигарева</t>
  </si>
  <si>
    <t>д. № 50</t>
  </si>
  <si>
    <t>Муниципальное бюджетное общеобразовательное учреждение Ворошиловская средняя общеобразовательная школа</t>
  </si>
  <si>
    <t>Гусарова Ольга Алексеевна</t>
  </si>
  <si>
    <t>gusarova.olga@autorambler.ru</t>
  </si>
  <si>
    <t>172796 Тверская область, Пеновский район, село Ворошилово, пер.Школьный, д.5</t>
  </si>
  <si>
    <t xml:space="preserve"> Муниципальное общеобразовательное
     учреждение Бологовская средняя 
          общеобразовательная школа 
</t>
  </si>
  <si>
    <t>Лебедева Елена Николаевна</t>
  </si>
  <si>
    <t>8 920 175 12 87, 8 915 718 73 20, 8 48 267 2-11-88</t>
  </si>
  <si>
    <t>172822, Тверская область,
      Андреапольский район, п. Бологово,
                 ул. Назимова, д. 54</t>
  </si>
  <si>
    <t>Муниципальное бюджетное учреждение дополнительного образования Центр развития творчества детей и юношества ЗАТО Озерный Тверской области</t>
  </si>
  <si>
    <t>Гаранина Ирина Александровна</t>
  </si>
  <si>
    <t>8(48-238)4-11-86, 89157119852</t>
  </si>
  <si>
    <t>171090 Тверская область, ЗАТО Озерный, ул. Победы д.1а</t>
  </si>
  <si>
    <t>Федеральное государственное казенное общеобразовательное учреждение "Тверское суворовское военное училище Министерства обороны РФ"</t>
  </si>
  <si>
    <t>Тучкин Роман Юрьевич</t>
  </si>
  <si>
    <t>8(4822)320752, 89038038129</t>
  </si>
  <si>
    <t>170000 г. Тверь, ул. Софьи Перовской, д.2</t>
  </si>
  <si>
    <t>Отде образования г. Бежецк</t>
  </si>
  <si>
    <t>Колышкина Татьяна Владимировна</t>
  </si>
  <si>
    <t>(48231)2-18-52</t>
  </si>
  <si>
    <t>tata706@mail.ru</t>
  </si>
  <si>
    <t xml:space="preserve">Муниципальное казенное общеобразовательное учреждение "Оленинская средняя общеобразовательная школа </t>
  </si>
  <si>
    <t>Барабанщикова Еена Александровна</t>
  </si>
  <si>
    <t>scool-ol2@yandex.ru</t>
  </si>
  <si>
    <t>172400 Тверская обасть, п. Оленина, ул. Ленина, 68</t>
  </si>
  <si>
    <t>http://scool-ol2.narod.ru/news/geograficheskij_diktant/2016-11-04-465</t>
  </si>
  <si>
    <t>МОУ Городская средняя общеобразовательная школа г. Калязина Тверской области, (МОУ ГСОШ)</t>
  </si>
  <si>
    <t>Марышева Надежда Александровна, учитель географии</t>
  </si>
  <si>
    <t>marysheva.nadejda@yandex.ru</t>
  </si>
  <si>
    <t>171573, Тверская область, город Калязин, улица Коминтерна, дом 101</t>
  </si>
  <si>
    <t>Федеральное государственное автономное общеобразовательное учреждение  высшего образования  «Национальный исследовательский Томский государственный университет»</t>
  </si>
  <si>
    <t>Ромашова Татьяна Владимировна</t>
  </si>
  <si>
    <t>8-905-992-8483</t>
  </si>
  <si>
    <t>romtvtom@rambler.ru</t>
  </si>
  <si>
    <t>634050, г. Томск, пр. Ленина, 36.</t>
  </si>
  <si>
    <t>Муниципальное общеобразовательное учреждение «Центр образования № 20»</t>
  </si>
  <si>
    <t>Пацукова Лариса Васильевна</t>
  </si>
  <si>
    <t>8-920- 757-99- 88</t>
  </si>
  <si>
    <t>fortuna29@mail.ru</t>
  </si>
  <si>
    <t>300012 г.Тула, проспект Ленина, д. 89</t>
  </si>
  <si>
    <t>http://co20tula.ru/</t>
  </si>
  <si>
    <t>Патриотический центр «Юнга» им. В.Ф. Руднева – филиал МБУ «Молодежный центр «Спектр»</t>
  </si>
  <si>
    <t>Государственное учреждение дополнительного образования  Тульской области «Региональный центр подготовки граждан РФ к военной службе и военно-патриотического воспитания»</t>
  </si>
  <si>
    <t>Федеральное  казенное общеобразовательное учреждение «Средняя общеобразовательная школа Управления Федеральной службы исполнения наказаний по Тульской области»</t>
  </si>
  <si>
    <t>Кабикова Ольга Борисовна</t>
  </si>
  <si>
    <t>aleksinvsochyfsin@mail.ru</t>
  </si>
  <si>
    <t>8 (48753) 4-91-03</t>
  </si>
  <si>
    <t>Тульская область, г. Алексин, ул. Макаренко, д-</t>
  </si>
  <si>
    <t>внут. 1-47, 3-03</t>
  </si>
  <si>
    <t>МБОУ «Центр образования № 20»</t>
  </si>
  <si>
    <t>ФГКОУ «Тульское суворовское военное училище».</t>
  </si>
  <si>
    <t>МБОУ “Лицей” г.Новомосковска Тульской области просит зарегистрировать учреждение в качестве региональной площадки</t>
  </si>
  <si>
    <t>Балашова Татьяна Николаевна</t>
  </si>
  <si>
    <t>(48762)3-00-39, (48762)3-00-41</t>
  </si>
  <si>
    <t>licei@kobra-net.ru</t>
  </si>
  <si>
    <t>301650, Тульская область, г.Новомосковск, ул.Бережного, д.9</t>
  </si>
  <si>
    <t>ГПОУ ТО ТЖТ им Б.Ф.Сафонова</t>
  </si>
  <si>
    <t>Ступников Денис Михайлович</t>
  </si>
  <si>
    <t>Г.Тула улица Карпова/Кобзева дом 68/56</t>
  </si>
  <si>
    <t>Соловьянова Татьяна Анатольевна   (учитель географии)</t>
  </si>
  <si>
    <t>(48762) 4-49-88/ (48762) 4-06-47, (48762) 4-04-15/ +7 -905-119-40-07</t>
  </si>
  <si>
    <t>mou6@kobra-net.ru, tsolovey64@mail.ru</t>
  </si>
  <si>
    <t>Российская Федерация, индекс 301668, Тульская область, 
                    г. Новомосковск, ул. Орджоникидзе, д. 4-а.</t>
  </si>
  <si>
    <t>Тюменский Государственного Университета</t>
  </si>
  <si>
    <t>Хорошавин Виталий Юрьевич</t>
  </si>
  <si>
    <t>purriver@mail.ru</t>
  </si>
  <si>
    <t>1.  Улица Володарского 6, почтовый индекс 625000</t>
  </si>
  <si>
    <t>8(3452) 597-491</t>
  </si>
  <si>
    <t>2. Улица Червишевский тракт 13, почтовый индекс 625008</t>
  </si>
  <si>
    <t>inzem@utmn.ru</t>
  </si>
  <si>
    <t>Сургутский нефтяной техникум (филиал) Федеральное государственное казенное общеобразовательное учреждение высшего образования «Югорский государственный университет»</t>
  </si>
  <si>
    <t>Бухонова Ольга Петровна</t>
  </si>
  <si>
    <t>8 (3462) 45-76-11,</t>
  </si>
  <si>
    <t>snt@bk.ru</t>
  </si>
  <si>
    <t>628415, Тюменская область, г. Сургут, ул. Кукуевицкого, д. 3</t>
  </si>
  <si>
    <t>8 (922) 251-07-65,</t>
  </si>
  <si>
    <t>8 (922) 407-06-31</t>
  </si>
  <si>
    <t>Федеральное государственное казенное общеобразовательное учреждение "Тюменское президентское кадетское училище"</t>
  </si>
  <si>
    <t>Станкевич Евгения Юрьевна Заместитель начальника училища по учебной работе</t>
  </si>
  <si>
    <t>8(3452) 79 96 02 89123953952</t>
  </si>
  <si>
    <t>tm-pku@mail.ru</t>
  </si>
  <si>
    <t>625001 г.Тюмень, ул.Льва Толстого, 1</t>
  </si>
  <si>
    <t>Муниципальное автономное  общеобразовательное учреждение «Гимназия имени Н.Д.Лицмана»</t>
  </si>
  <si>
    <t>Максимова Наталья Юрьевна</t>
  </si>
  <si>
    <t>тел. 8(3456)255472, 8(3456)267763</t>
  </si>
  <si>
    <t>gimn10@mail.ru</t>
  </si>
  <si>
    <t>Тюменская обл., г.Тобольск, 7 мкрн., 54</t>
  </si>
  <si>
    <t>Муниципальное автономное  общеобразовательное учреждение средняя общеобразовательная школа № 15</t>
  </si>
  <si>
    <t xml:space="preserve"> Чебаненко Татьяна Витальевна</t>
  </si>
  <si>
    <t xml:space="preserve"> г Тюмень, Северная 1</t>
  </si>
  <si>
    <t>Муниципальное автономное общеобразовательное учреждение «Средняя общеобразовательная школа №8 г. Ишима»</t>
  </si>
  <si>
    <t>Тимофеева Наталия Леонидовна</t>
  </si>
  <si>
    <t>8(34551)7-18-76, 
8-912-389-54-98</t>
  </si>
  <si>
    <t xml:space="preserve">627756,  Тюменская область, г. Ишим, ул. Ражева, д.1 </t>
  </si>
  <si>
    <t>МАОУ средняя общеобразовательная школа № 91 г. Тюмени</t>
  </si>
  <si>
    <t>Наумова Любовь Дмитриевна</t>
  </si>
  <si>
    <t>(3452) 48- 76 -99,
8 961 214 48 62</t>
  </si>
  <si>
    <t>г. Тюмень, 
ул. Судоремонтная, 25</t>
  </si>
  <si>
    <t>Федеральное образовательное учреждение высшего образования 
«Нижневартовский государственный университет»</t>
  </si>
  <si>
    <t>ректор НВГУ Горлов Сергей Иванович
декан факультета экологии и инжиниринга НВГУ  Иванов Вячеслав Борисович</t>
  </si>
  <si>
    <t>(3466) 43-65-86</t>
  </si>
  <si>
    <t>egf@nvsu.ru</t>
  </si>
  <si>
    <t>628615 Россия,  Ханты-Мансийский автономный округ-Югра, Тюменская область, г. Нижневартовск,
 ул. Дзержинского 11 (корп.4 НВГУ)</t>
  </si>
  <si>
    <t>средняя общеобразовательная школа №15 им. В.Н.Рождественского</t>
  </si>
  <si>
    <t>Серегин Владислав Николаевич</t>
  </si>
  <si>
    <t>vseregin@yandex.ru</t>
  </si>
  <si>
    <t>Удмуртия, г.Глазов, ул.Калинина, 9а</t>
  </si>
  <si>
    <t>Гимназия №8</t>
  </si>
  <si>
    <t>Удмуртия, г.Глазов, ул.Пионерская, 18</t>
  </si>
  <si>
    <t>Муниципальное бюджетное общеобразовательное учреждение «Падеринскаяосновная</t>
  </si>
  <si>
    <t>ЭнтентееваРасимаРавилевна</t>
  </si>
  <si>
    <t>8 341 66 7 21 48</t>
  </si>
  <si>
    <t>рadera2008@mail.ru</t>
  </si>
  <si>
    <t>427524, УР, Балезинский район, д. Падера, ул. Красная, 1</t>
  </si>
  <si>
    <t>общеобразовательная школа»</t>
  </si>
  <si>
    <t>Муниципальное общеобразовательное учреждение</t>
  </si>
  <si>
    <t>Макарова Ирина Вячеславовна</t>
  </si>
  <si>
    <t>irmakarka@yandex.ru</t>
  </si>
  <si>
    <t>г. Ижевск, Ворошилова 66</t>
  </si>
  <si>
    <t>МБОУ «Гимназия №8»</t>
  </si>
  <si>
    <t>8-952-408-67-44</t>
  </si>
  <si>
    <t>427627, Удмуртия, г.Глазов, ул.Пионерская, д.19</t>
  </si>
  <si>
    <t>МБОУ «СШ№15 им. В.Н.Рождественского»</t>
  </si>
  <si>
    <t>427625, Удмуртия, г.Глазов, ул.Калинина, 9А</t>
  </si>
  <si>
    <t>http://ciur.ru/glz/s15_glz/Lists/News/DispForm.aspx?ID=149&amp;Source=http%3A%2F%2Fciur%2Eru%2Fglz%2Fs15%5Fglz%2Fdefault%2Easpx&amp;ContentTypeId=0x010400F86523D7652F52428102C959DC48C2DA</t>
  </si>
  <si>
    <t>МБОУ "Кизнерская средняя школа № 1"</t>
  </si>
  <si>
    <t>Тимошкина Елена Дмитриевна</t>
  </si>
  <si>
    <t>8(950)153-49-06</t>
  </si>
  <si>
    <t>school_1_kizner@mail.ru</t>
  </si>
  <si>
    <t>РФ, Удмуртская Республика, Кизнерский район, пос. Кизнер, ул. Школьная, 1</t>
  </si>
  <si>
    <t>средняя общеобразовательная школа № 93.</t>
  </si>
  <si>
    <t>Бюджетное профессиональное образовательное учреждение Удмуртской Республики
«Ижевский машиностроительный техникум им. С. Н. Борина» г. Ижевска</t>
  </si>
  <si>
    <t>Худяков Дмитрий Валентинович</t>
  </si>
  <si>
    <t>8 (3412) 78-05-10, 89828340107</t>
  </si>
  <si>
    <t>dmi98919492@yandex.ru, liceum8@yandex.ru</t>
  </si>
  <si>
    <t>426057, Удмуртская Республика, г. Ижевск, ул. Ленина, 1</t>
  </si>
  <si>
    <t>Федеральное государственное бюджетное образовательное учреждение высшего образования «Ульяновский государственный педагогический университет имени И. Н. Ульянова»</t>
  </si>
  <si>
    <t>Золотов Александр Иванович</t>
  </si>
  <si>
    <t>8  903 338 58 78 (сот.),</t>
  </si>
  <si>
    <t>zolotovsk@mail.ru</t>
  </si>
  <si>
    <t>432071 Ульяновск, площадь 100-летия со дня рождения В. И. Ленина, дом 4</t>
  </si>
  <si>
    <t>(8422)44-11-69 (раб.)</t>
  </si>
  <si>
    <t>Марвин Сергей Валентинович - Заместитель начальника училища по учебной работе</t>
  </si>
  <si>
    <t>vlsvu@yandex.ru</t>
  </si>
  <si>
    <t>432071, г. Ульяновск, ул. Карла Маркса, 39а</t>
  </si>
  <si>
    <t>Федеральное государственное казенное образовательное учреждение  «Ульяновское гвардейское суворовское училище Министерства обороны Российской Федерации»</t>
  </si>
  <si>
    <t>Федеральное государственное бюджетное образовательное учреждение высшего образования «Тихоокеанский государственный университет»</t>
  </si>
  <si>
    <t>Махинов Алексей Николаевич</t>
  </si>
  <si>
    <t>8 -914 -772-6668, раб. 32-57-55</t>
  </si>
  <si>
    <t>amakhinov@mail.ru, ivep@ivep.as.khb.ru</t>
  </si>
  <si>
    <t>680035, Россия, г. Хабаровск, ул. Тихоокеанская, 136</t>
  </si>
  <si>
    <t>ДФО филиал ФГБОУ ВО «Российская академия народного хозяйства и государственной службы при Президенте РФ»</t>
  </si>
  <si>
    <t>Фишер Наталья Константиновна</t>
  </si>
  <si>
    <t>Хабаровск, ул.Муравьева-Амурского, 33</t>
  </si>
  <si>
    <t>Федеральное государственное бюджетное образовательное учреждение высшего образования "амурский гуманитарно-педагогический государственный университет"</t>
  </si>
  <si>
    <t>Романова Надежда Геннадьевна</t>
  </si>
  <si>
    <t>7 (4217) 244 773</t>
  </si>
  <si>
    <t>681000, Хабаровский край, г. Комсомольск -на-Амуре, ул. Кирова, д. 17, корп. 2</t>
  </si>
  <si>
    <t>Федеральное государственное бюджетное образовательное учреждение высшего  образования  «Нижневартовский государственный университет»</t>
  </si>
  <si>
    <t>Карпекин Юрий Александрович</t>
  </si>
  <si>
    <t>(3466) 44 39 50;</t>
  </si>
  <si>
    <t>г. Нижневартовск; улица Ленина, д. 56,</t>
  </si>
  <si>
    <t>Федеральное государственное бюджетное образовательное учреждение высшего образования «Югорский государственный университет»,</t>
  </si>
  <si>
    <t>(3467) 35 78 17</t>
  </si>
  <si>
    <t>г. Ханты-Мансийск, ул. Чехова, 16,</t>
  </si>
  <si>
    <t>Бюджетное учреждение профессионального образования  Ханты-Мансийского автономного округа «Белоярский политехнический колледж»,</t>
  </si>
  <si>
    <t>8 (34670) 2 10 25</t>
  </si>
  <si>
    <t>г. 'Белоярский, квартал Спортивный, д.1,</t>
  </si>
  <si>
    <t>Бюджетное учреждение профессионального образования  Ханты-Мансийского автономного округа «Радужнинский политехнический колледж»,</t>
  </si>
  <si>
    <t>8 (34668) 3 69 41, 8 (34668) 3 69 36</t>
  </si>
  <si>
    <t>г. Радужный, микрорайон 6, дом 27,</t>
  </si>
  <si>
    <t>Бюджетное учреждение профессионального образования  Ханты-Мансийского автономного округа  «Югорский политехнический колледж)</t>
  </si>
  <si>
    <t>8 (34675) 7 63 29.</t>
  </si>
  <si>
    <t>г. Югорск, ул. 40 лет Победы, дом 16,</t>
  </si>
  <si>
    <t>Муниципальное бюджетное общеобразовательное учреждение «Средняя общеобразовательная школа № 5» - "Школа здоровья и развития"</t>
  </si>
  <si>
    <t>Белан Любовь Григорьевна, заместитель директора по научно-методической работе</t>
  </si>
  <si>
    <t>lubov73belan@yandex.ru</t>
  </si>
  <si>
    <t>Ханты-Мансийский автономный округ, г. Радужный, ул Казамкина, 7 мкрн., дом 25</t>
  </si>
  <si>
    <t>Сургутский педагогический Университет</t>
  </si>
  <si>
    <t>Владислав Валентинович Медведев</t>
  </si>
  <si>
    <t>vlad.etno@mail.ru</t>
  </si>
  <si>
    <t>г.Сургут, ул.50 лет ВЛКСМ 10/2</t>
  </si>
  <si>
    <t>Сургутский Государственный Университет</t>
  </si>
  <si>
    <t>Глеб Михайлович Кукуричкин</t>
  </si>
  <si>
    <t>lesnik72@mail.ru</t>
  </si>
  <si>
    <t>г.Сургут, ул.Ленина 1</t>
  </si>
  <si>
    <t>МБОУ средняя общеобразовательная школа 27</t>
  </si>
  <si>
    <t>Алексей Николаевич Булдин</t>
  </si>
  <si>
    <t>konduktor87@mail.ru</t>
  </si>
  <si>
    <t>г.Сургут, ул.Мира 23</t>
  </si>
  <si>
    <t>СИА ПРЕСС Центр</t>
  </si>
  <si>
    <t>Юлия Александровна Беркут</t>
  </si>
  <si>
    <t>jberkut@mail.ru</t>
  </si>
  <si>
    <t>г.Сургут, б.Свободы,1</t>
  </si>
  <si>
    <t>Федеральное государственное бюджетное образовательное учреждение высшего образования «Челябинский государственный университет»</t>
  </si>
  <si>
    <t>Севостьянова Татьяна Ивановна</t>
  </si>
  <si>
    <t>(351)799-7240</t>
  </si>
  <si>
    <t>director_ido@csu.ru</t>
  </si>
  <si>
    <t>54001, УрФО, Челябинская обл., г. Челябинск, ул. Братьев Кашириных, д. 129</t>
  </si>
  <si>
    <t>Федеральное государственное бюджетное образовательное учреждение высшего образования «Южно-УФО государственный гуманитарно-педагогический университет»</t>
  </si>
  <si>
    <t>Захаров Сергей Геннадьевич</t>
  </si>
  <si>
    <t>(351) 210-54-06</t>
  </si>
  <si>
    <t>chelrgo@mail.ru</t>
  </si>
  <si>
    <t>454080, Российская Федерация, УФО федеральный округ, Челябинская область, г. Челябинск, пр. Ленина, 69</t>
  </si>
  <si>
    <t>http://www.cspu.ru/novosti/detail.php?ID=13564</t>
  </si>
  <si>
    <t>Федеральное государственное бюджетное образовательное учреждение высшего образования «Южно-УФО государственный университет»</t>
  </si>
  <si>
    <t>Елена Николаевна Хаснутдинова</t>
  </si>
  <si>
    <t>(351) 267-92-10</t>
  </si>
  <si>
    <t>atlic@susu.ac.ru</t>
  </si>
  <si>
    <t>454080, УФО федеральный округ, Челябинская область, г. Челябинск, просп. В.И. Ленина, д. 76.</t>
  </si>
  <si>
    <t>Федеральное государственное бюджетное образовательное учреждение высшего образования «Челябинский государственный университет» Миасский филиал</t>
  </si>
  <si>
    <t>Иванова Марина Кронидовна</t>
  </si>
  <si>
    <t>mariva09@rambler.ru</t>
  </si>
  <si>
    <t>Г. МИАСС, УЛ. КЕРЧЕНСКАЯ, Д.1</t>
  </si>
  <si>
    <t>Муниципальное казённое учреждение "Городская библиотека"</t>
  </si>
  <si>
    <t>Воложина Елизавета Александровна</t>
  </si>
  <si>
    <t>+7 35146 2-02-65, +79222353821</t>
  </si>
  <si>
    <t>librarysnz@gmail.com</t>
  </si>
  <si>
    <t>456776 Челябинская область, г. Снежинск, пр. Мира, д. 22</t>
  </si>
  <si>
    <t>Муниципальное бюджетное учреждение культуры «Центральная городская библиотека»</t>
  </si>
  <si>
    <t>Директор Тукмачева Ольга Валерьевна</t>
  </si>
  <si>
    <t>8 (35191) 6-27- 83, 6-74- 76</t>
  </si>
  <si>
    <t>gor_bibl@mail.ru</t>
  </si>
  <si>
    <t>Челябинская область, г. Трёхгорный, ул.Калинина, д.9</t>
  </si>
  <si>
    <t>Андреева Марина Васильевна</t>
  </si>
  <si>
    <t>(35164) 2-30- 00</t>
  </si>
  <si>
    <t>school7406@mail.ru</t>
  </si>
  <si>
    <t>456800,Челябинская область г. В.Уфалей, ул. К.Маркса, 135а</t>
  </si>
  <si>
    <t>«Средняя общеобразовательная школа № 6»</t>
  </si>
  <si>
    <t>Муниципальное бюджетное общеобразовательное учреждение "Средняя общеобразовательная школа № 109"</t>
  </si>
  <si>
    <t>Андреева Татьяна Владимировна (учитель географии),</t>
  </si>
  <si>
    <t>inn-svistun@ya.ru</t>
  </si>
  <si>
    <t>456080 Челябинская область г. Трёхгорный ул. Мира д. 20</t>
  </si>
  <si>
    <t>Свистун Инна Владимировна (заместитель директора)</t>
  </si>
  <si>
    <t>Центральная городская библиотека г. Копейска.</t>
  </si>
  <si>
    <t>Проломова Анастасия Александровна</t>
  </si>
  <si>
    <t>prolomi@mail.ru</t>
  </si>
  <si>
    <t>Челябинская область, г. Копейск, ул. Жданова, 29.</t>
  </si>
  <si>
    <t>Муниципальное казенное общеобразовательное  учреждение</t>
  </si>
  <si>
    <t>Ахметова Алла Николаевна учитель географии</t>
  </si>
  <si>
    <t>8 902 866 36 51</t>
  </si>
  <si>
    <t>456001 Челябинская область город Аша ул. Фрунзе, д. 34</t>
  </si>
  <si>
    <t>«Средняя общеобразовательная школа №9 города Аши Челябинской области</t>
  </si>
  <si>
    <t>(с профессиональным обучением)»</t>
  </si>
  <si>
    <t>Муниципальное автономное образовательное учреждение ″Гимназия №23″;</t>
  </si>
  <si>
    <t>Мельшина Наталья Владимировна руководитель ГМО учителей географии</t>
  </si>
  <si>
    <t>mel.55@mail.ru</t>
  </si>
  <si>
    <t>город Троиц, Челябинской области, улица Крупской дом №5</t>
  </si>
  <si>
    <t>МБОУ «СОШ № 109»</t>
  </si>
  <si>
    <t>Свистун Инна Владимировна,</t>
  </si>
  <si>
    <t>Sch109@trg.ru</t>
  </si>
  <si>
    <t>Челябинская область г. Трёхгорный ул. Мира д. 20</t>
  </si>
  <si>
    <t>Андреева Татьяна Владимировна</t>
  </si>
  <si>
    <t xml:space="preserve"> 'Муниципальное казенное общеобразовательное учреждение "Аминевская средняя общеобразовательная школа"</t>
  </si>
  <si>
    <t>Батршина Зульфия Рафигатовна</t>
  </si>
  <si>
    <t>456481, Челябинская обл, Уйский р-н, Аминево с, Молодежная ул, 11.</t>
  </si>
  <si>
    <t>ФГБОУ ВО «Магнитогорский государственный технический университет им. Г.И. Носова», Институт Гуманитарного образования</t>
  </si>
  <si>
    <t>Аракчеева Зинаида Васильевна</t>
  </si>
  <si>
    <t>8-902-600-42-18</t>
  </si>
  <si>
    <t>z.eva1215@yandex.ru</t>
  </si>
  <si>
    <t>455000, Россия, Челябинская обл., г. Магнитогорск, пр. Ленина, 38</t>
  </si>
  <si>
    <t>95</t>
  </si>
  <si>
    <t>ФГБОУ ВО «Чеченский государственный университет»</t>
  </si>
  <si>
    <t>Довлаков Муслим Вахаевич</t>
  </si>
  <si>
    <t>8 928 6442244</t>
  </si>
  <si>
    <t>6442244@bk.ru</t>
  </si>
  <si>
    <t>364907, Чеченская Республика, г. Грозный, бульвар Дудаева, 17</t>
  </si>
  <si>
    <t>Муниципальное бюджетное общеобразовательное учреждение «Средняя общеобразовательная школа №2 с. Толстой-Юрт»</t>
  </si>
  <si>
    <t>Джабраилова Петимат Якубовна</t>
  </si>
  <si>
    <t>zandak83-83@mail.ru</t>
  </si>
  <si>
    <t>Чеченская республика, Грозненский муниципальный район,</t>
  </si>
  <si>
    <t>8 938 895 67 72</t>
  </si>
  <si>
    <t>с. Толстой-Юрт, пос. №2</t>
  </si>
  <si>
    <t>Муниципальное бюджетное общеобразовательное учреждение "Гимназия №2" г. Грозного</t>
  </si>
  <si>
    <t>Шаваева Залина Ахиатовна</t>
  </si>
  <si>
    <t>ms.zalina2016@mail.ru</t>
  </si>
  <si>
    <t>364046, ЧР, г.Грозный, Заводской район, ул.Гурьевская №11</t>
  </si>
  <si>
    <t>Федеральное государственное бюджетное образовательное учреждение высшего  образования «Чувашский государственный университет им. И.Н. Ульянова</t>
  </si>
  <si>
    <t>Никонорова Инна Витальевна</t>
  </si>
  <si>
    <t>Тел. 89053411457, 8(8352) 452653, внутр. 3302</t>
  </si>
  <si>
    <t>niko-inna@yandex.ru</t>
  </si>
  <si>
    <t>428015, ПФО федеральный округ, Чувашская Республика, г. Чебоксары, пр-т Московский, дом 15</t>
  </si>
  <si>
    <t>Муниципальное бюджетное общеобразовательное учреждение «Аликовская средняя общеобразовательная школа  им. И.Я.Яковлева»</t>
  </si>
  <si>
    <t>Волков Владислав Константинович</t>
  </si>
  <si>
    <t>shol-alik@yandex.ru</t>
  </si>
  <si>
    <t>429250 Чувашская Республика, Аликовский район,</t>
  </si>
  <si>
    <t>с. Аликово, ул. Советская, д.15</t>
  </si>
  <si>
    <t>Муниципальное бюджетное общеобразовательное учреждение «Батыревская средняя общеобразовательная школа  № 1»</t>
  </si>
  <si>
    <t>1 Кузнецова А.Н.</t>
  </si>
  <si>
    <t>svetatarbat@yandex.ru</t>
  </si>
  <si>
    <t>с. Батырево, пр-т Ленина 30</t>
  </si>
  <si>
    <t>2.Башмаков В.В.</t>
  </si>
  <si>
    <t>Муниципальное бюджетное общеобразовательное учреждение «Вурнарская средняя общеобразовательная школа  №1 им. И.Н. Никифорова»</t>
  </si>
  <si>
    <t>Суин Михаил Вячеславович, учитель географии</t>
  </si>
  <si>
    <t>donmisha@yandex.ru</t>
  </si>
  <si>
    <t>Чувашия, Вурнары, ул. Ленина, д. 56</t>
  </si>
  <si>
    <t>Муниципальное бюджетное общеобразовательное учреждение «Вурнарская средняя общеобразовательная школа №2» Вурнарского района Чувашской</t>
  </si>
  <si>
    <t>Афанасьева</t>
  </si>
  <si>
    <t>8 (83537) 2-54-39</t>
  </si>
  <si>
    <t>obrazov3@vurnar.cap.ru</t>
  </si>
  <si>
    <t>п.Вурнары,</t>
  </si>
  <si>
    <t>Республики</t>
  </si>
  <si>
    <t>Галина</t>
  </si>
  <si>
    <t>ул. К.Маркса, д.1</t>
  </si>
  <si>
    <t>Петровна</t>
  </si>
  <si>
    <t>Муниципальное бюджетное общеобразовательное учреждение «Средняя общеобразовательная школа №7 имени Героя Советского Союза З.И. Парфеновой»</t>
  </si>
  <si>
    <t>Директор школы МБОУ «Средняя общеобразовательная школа №7 имени Героя Советского Союза З.И. Парфеновой»</t>
  </si>
  <si>
    <t>6-02-16,</t>
  </si>
  <si>
    <t>anna7s1@rambler.ru</t>
  </si>
  <si>
    <t>г. Алатырь, ул. Березовая, дом 1</t>
  </si>
  <si>
    <t>Кольдина</t>
  </si>
  <si>
    <t>Лидия</t>
  </si>
  <si>
    <t>Муниципальное бюджетное общеобразовательное учреждение «Средняя общеобразовательная школа №9»</t>
  </si>
  <si>
    <t>Каллина Нина Петровна</t>
  </si>
  <si>
    <t>2-27-88</t>
  </si>
  <si>
    <t>Obraz7@gkan.cap.ru</t>
  </si>
  <si>
    <t>г. Канаш ул. Чкалова, д.12</t>
  </si>
  <si>
    <t>Муниципальное бюджетное общеобразовательное учреждение «Гимназия №8»</t>
  </si>
  <si>
    <t>Осипова Наталья Александровна</t>
  </si>
  <si>
    <t>nataliy_osipova@mail.ru</t>
  </si>
  <si>
    <t>г. Шумерля, ул. Сурская, д.7</t>
  </si>
  <si>
    <t>http://gymnasium8.ru/</t>
  </si>
  <si>
    <t>Муниципальное бюджетное общеобразовательное учреждение «Ибресинская средняя общеобразовательная школа №1»</t>
  </si>
  <si>
    <t>Турбина Светлана Николаевна (методист ИМЦ)</t>
  </si>
  <si>
    <t>89278646433;</t>
  </si>
  <si>
    <t>ЧР, Ибресинский район, п. Ибреси, ул.Школьная,4</t>
  </si>
  <si>
    <t>Тарасова Надежда Николаевна (учитель географии МБОУ «Ибресинская СОШ №1»</t>
  </si>
  <si>
    <t>Муниципальное бюджетное общеобразовательное учреждение «Красночетайская средняя общеобразовательная школа»</t>
  </si>
  <si>
    <t>Порейкина Ольга Владимировна</t>
  </si>
  <si>
    <t>8-917-668-52-42</t>
  </si>
  <si>
    <t>poreykina@inbox.ru</t>
  </si>
  <si>
    <t>с. Красные Четаи, пл. Победы, д.3</t>
  </si>
  <si>
    <t>МБОУ «Порецкая СОШ» Порецкого района</t>
  </si>
  <si>
    <t>Полумордвинова И.Н., Нардина М.И.</t>
  </si>
  <si>
    <t>Чувашская Республика, Порецкий район, с. Порецкое, пер. Школьный д. 4</t>
  </si>
  <si>
    <t>Управление образования молодежной политики и спорта администрации Урмарского района</t>
  </si>
  <si>
    <t>Хисамова Наталия Николаевна</t>
  </si>
  <si>
    <t>/883544/2-19-97</t>
  </si>
  <si>
    <t>пгт. Урмары, ул. Чапаева, д.2</t>
  </si>
  <si>
    <t>МБОУ «Старочукальская ООШ»</t>
  </si>
  <si>
    <t>Долгова Ирина Владимировна</t>
  </si>
  <si>
    <t>8(83546) 2-75-32</t>
  </si>
  <si>
    <t>Шемуршинский район, д. Старые Чукалы, ул. Комсомольская, д.81</t>
  </si>
  <si>
    <t>МБОУ «Шумерлинская СОШ» Шумерлинского района</t>
  </si>
  <si>
    <t>Наумова Тамара Николаевна</t>
  </si>
  <si>
    <t>shumer-shumr@yandex.ru</t>
  </si>
  <si>
    <t>429125, Чувашская Республика, Шумерлинский район,</t>
  </si>
  <si>
    <t>http://www.shumer-shumr.edu21.cap.ru/?t=hry&amp;eduid=4580&amp;hry=./4425/10764/212484/261855</t>
  </si>
  <si>
    <t>Тамара Николаевна</t>
  </si>
  <si>
    <t>д. Шумерля.</t>
  </si>
  <si>
    <t>ул. Калинина, д.53А</t>
  </si>
  <si>
    <t>Муниципальное бюджетное общеобразовательное учреждение  «Яльчикская средняя общеобразовательная школа»</t>
  </si>
  <si>
    <t>Никифорова Е.И.</t>
  </si>
  <si>
    <t>(8835)4925507</t>
  </si>
  <si>
    <t>Село Яльчики, улица Юбилейная, д.6</t>
  </si>
  <si>
    <t>Муниципальное
бюджетное
общеобразовательное
учреждение «Гимназия
№1» г. Ядрин Чувашской
Республики</t>
  </si>
  <si>
    <t>Волкова Росина
Валерьевна</t>
  </si>
  <si>
    <t>volrosa@mail.ru</t>
  </si>
  <si>
    <t>429060,
Чувашская
Республика, г.
Ядрин, ул .
Октябрьская, 1</t>
  </si>
  <si>
    <t>http://www.gym1-yadrin.edu21.cap.ru/</t>
  </si>
  <si>
    <t>Муниципальное бюджетное общеобразовательное учреждение "Новопортовская школа-интернат имени Л.В.Лапцуя" (Новопортовская школа-интернат)</t>
  </si>
  <si>
    <t>Мартюкова Анна Валерьевеа, учитель географии</t>
  </si>
  <si>
    <t>martyukovaanna@yandex.ru</t>
  </si>
  <si>
    <t>629712, ЯНАО, Ямальский район, село Новый Порт, ул. Школьная, д.2.</t>
  </si>
  <si>
    <t>http://xn--h1ajg0b.xn--p1ai/cs_common.html</t>
  </si>
  <si>
    <t>Школа №1 с углубленным изучением английского языка города Рыбинска</t>
  </si>
  <si>
    <t>Мкромцев Максим Геннадьевич</t>
  </si>
  <si>
    <t>8 910 816 09 16</t>
  </si>
  <si>
    <t>152930, г. Рыбинск, пр. Мира, д. 31</t>
  </si>
  <si>
    <t>ГАУ ДПО ЯО «Институт развития образования».</t>
  </si>
  <si>
    <t>Репина Алевтина Валентиновна, -проректор ИРО по сопровождению региональных проектов</t>
  </si>
  <si>
    <t>тел.: +7 (906) 525 20 45; +7 (4852) 21-94-24;</t>
  </si>
  <si>
    <t>repina-a@iro.yar.ru</t>
  </si>
  <si>
    <t>150000, г. Ярославль, ул. Советская, д. 14</t>
  </si>
  <si>
    <t>Федеральное государственное бюджетное образовательное учреждение высшего образования «Ярославский государственный университет им. П.Г. Демидова»</t>
  </si>
  <si>
    <t>Ястребов Михаил Васильевич</t>
  </si>
  <si>
    <t>8 (915) 964 55 56</t>
  </si>
  <si>
    <t xml:space="preserve"> yastr@uniyar.ac.ru</t>
  </si>
  <si>
    <t>Ярославль, ул. Кирова, д. 8/10</t>
  </si>
  <si>
    <t>Федеральное государственное бюджетное образовательное учреждение высшего образования Ярославский педагогический университет им. К.Д. Ушинского</t>
  </si>
  <si>
    <t>Кулаков Андрей Владимирович</t>
  </si>
  <si>
    <t>8 (910) 665 36 46</t>
  </si>
  <si>
    <t>andrey-394169@mail.ru</t>
  </si>
  <si>
    <t>г. Ярославль, Которосльная наб., д.46в (ауд. 320)</t>
  </si>
  <si>
    <t xml:space="preserve">Чукотский филиал Федерального государственного автономного образовательного учреждения высшего образования "Северо-восточный федеральный университет имени М.К.Аммосова" </t>
  </si>
  <si>
    <t>Горченко Светлана Анатольевна</t>
  </si>
  <si>
    <t>689000, Чукотский автономный округ, г.Анадырь,ул.Студенческая д.3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</si>
  <si>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</si>
  <si>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АСФ КемГУ    </t>
  </si>
  <si>
    <t>8 (913) 300-28-12</t>
  </si>
  <si>
    <t>г. Анжеро-Судженск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</si>
</sst>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rgb="FF000000"/>
      <name val="Calibri"/>
    </font>
    <font>
      <sz val="8"/>
      <color rgb="FFFFFFFF"/>
      <name val="Times New Roman"/>
    </font>
    <font>
      <sz val="11"/>
      <color rgb="FFFFFFFF"/>
      <name val="Calibri"/>
    </font>
    <font>
      <sz val="8"/>
      <color rgb="FF000000"/>
      <name val="Times New Roman"/>
    </font>
    <font>
      <b/>
      <sz val="8"/>
      <color rgb="FFC00000"/>
      <name val="Times New Roman"/>
    </font>
    <font>
      <u/>
      <sz val="8"/>
      <color rgb="FF0563C1"/>
      <name val="Times New Roman"/>
    </font>
    <font>
      <u/>
      <sz val="8"/>
      <color rgb="FF0563C1"/>
      <name val="Times New Roman"/>
    </font>
    <font>
      <sz val="8"/>
      <color rgb="FF0000FF"/>
      <name val="Times New Roman"/>
    </font>
    <font>
      <b/>
      <sz val="8"/>
      <color rgb="FF0000FF"/>
      <name val="Times New Roman"/>
    </font>
    <font>
      <u/>
      <sz val="8"/>
      <color rgb="FF0000FF"/>
      <name val="Times New Roman"/>
    </font>
    <font>
      <sz val="11"/>
      <color rgb="FF0000FF"/>
      <name val="Calibri"/>
    </font>
    <font>
      <u/>
      <sz val="8"/>
      <color rgb="FF0000FF"/>
      <name val="Times New Roman"/>
    </font>
    <font>
      <sz val="8"/>
      <name val="Times New Roman"/>
    </font>
    <font>
      <sz val="8"/>
      <color rgb="FFFF0000"/>
      <name val="Times New Roman"/>
    </font>
    <font>
      <b/>
      <sz val="8"/>
      <color rgb="FFFF0000"/>
      <name val="Times New Roman"/>
    </font>
    <font>
      <u/>
      <sz val="8"/>
      <color rgb="FFFF0000"/>
      <name val="Times New Roman"/>
    </font>
    <font>
      <u/>
      <sz val="8"/>
      <color rgb="FF000000"/>
      <name val="Times New Roman"/>
    </font>
    <font>
      <sz val="8"/>
      <color rgb="FF222222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563C1"/>
      <name val="Times New Roman"/>
    </font>
    <font>
      <u/>
      <sz val="8"/>
      <color rgb="FF000000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00000"/>
      <name val="Times New Roman"/>
    </font>
    <font>
      <b/>
      <sz val="8"/>
      <color rgb="FF333333"/>
      <name val="Times New Roman"/>
    </font>
    <font>
      <sz val="8"/>
      <color rgb="FF333333"/>
      <name val="Times New Roman"/>
    </font>
    <font>
      <b/>
      <sz val="8"/>
      <color rgb="FF000000"/>
      <name val="Times New Roman"/>
    </font>
    <font>
      <b/>
      <sz val="8"/>
      <name val="Times New Roman"/>
    </font>
    <font>
      <sz val="11"/>
      <name val="Calibri"/>
    </font>
    <font>
      <b/>
      <sz val="8"/>
      <color rgb="FF980000"/>
      <name val="Times New Roman"/>
    </font>
    <font>
      <sz val="8"/>
      <color rgb="FF0563C1"/>
      <name val="Times New Roman"/>
    </font>
    <font>
      <b/>
      <u/>
      <sz val="8"/>
      <color rgb="FF0000FF"/>
      <name val="Times New Roman"/>
    </font>
    <font>
      <u/>
      <sz val="8"/>
      <name val="Times New Roman"/>
    </font>
    <font>
      <u/>
      <sz val="8"/>
      <color rgb="FF0000FF"/>
      <name val="Times New Roman"/>
    </font>
    <font>
      <u/>
      <sz val="8"/>
      <color rgb="FF1155CC"/>
      <name val="Times New Roman"/>
    </font>
    <font>
      <sz val="8"/>
      <color rgb="FF1155CC"/>
      <name val="Times New Roman"/>
    </font>
    <font>
      <i/>
      <sz val="8"/>
      <color rgb="FF000000"/>
      <name val="Times New Roman"/>
    </font>
    <font>
      <b/>
      <u/>
      <sz val="8"/>
      <color rgb="FF0000FF"/>
      <name val="Times New Roman"/>
    </font>
    <font>
      <u/>
      <sz val="8"/>
      <color rgb="FF000000"/>
      <name val="Times New Roman"/>
    </font>
    <font>
      <u/>
      <sz val="8"/>
      <name val="Times New Roman"/>
    </font>
    <font>
      <u/>
      <sz val="8"/>
      <color rgb="FF0563C1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sz val="8"/>
      <color rgb="FF505050"/>
      <name val="Times New Roman"/>
    </font>
    <font>
      <sz val="8"/>
      <color rgb="FF4A86E8"/>
      <name val="Times New Roman"/>
    </font>
    <font>
      <b/>
      <sz val="8"/>
      <color rgb="FF4A86E8"/>
      <name val="Times New Roman"/>
    </font>
    <font>
      <u/>
      <sz val="8"/>
      <color rgb="FF4A86E8"/>
      <name val="Times New Roman"/>
    </font>
    <font>
      <sz val="11"/>
      <color rgb="FF4A86E8"/>
      <name val="Calibri"/>
    </font>
    <font>
      <u/>
      <sz val="8"/>
      <color rgb="FF0000FF"/>
      <name val="Times New Roman"/>
    </font>
    <font>
      <u/>
      <sz val="11"/>
      <color theme="10"/>
      <name val="Calibri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92D050"/>
        <bgColor rgb="FF92D050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101">
    <xf numFmtId="0" fontId="0" fillId="0" borderId="0" xfId="0" applyFont="1" applyAlignment="1"/>
    <xf numFmtId="49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3" fillId="3" borderId="0" xfId="0" applyNumberFormat="1" applyFont="1" applyFill="1" applyBorder="1"/>
    <xf numFmtId="0" fontId="0" fillId="0" borderId="0" xfId="0" applyFont="1"/>
    <xf numFmtId="49" fontId="7" fillId="0" borderId="0" xfId="0" applyNumberFormat="1" applyFont="1" applyBorder="1"/>
    <xf numFmtId="0" fontId="10" fillId="0" borderId="0" xfId="0" applyFont="1"/>
    <xf numFmtId="0" fontId="3" fillId="0" borderId="0" xfId="0" applyFont="1"/>
    <xf numFmtId="49" fontId="3" fillId="3" borderId="0" xfId="0" applyNumberFormat="1" applyFont="1" applyFill="1" applyBorder="1"/>
    <xf numFmtId="49" fontId="3" fillId="3" borderId="0" xfId="0" applyNumberFormat="1" applyFont="1" applyFill="1" applyBorder="1"/>
    <xf numFmtId="49" fontId="7" fillId="3" borderId="0" xfId="0" applyNumberFormat="1" applyFont="1" applyFill="1" applyBorder="1"/>
    <xf numFmtId="49" fontId="7" fillId="4" borderId="0" xfId="0" applyNumberFormat="1" applyFont="1" applyFill="1" applyBorder="1"/>
    <xf numFmtId="0" fontId="10" fillId="4" borderId="0" xfId="0" applyFont="1" applyFill="1"/>
    <xf numFmtId="49" fontId="3" fillId="4" borderId="0" xfId="0" applyNumberFormat="1" applyFont="1" applyFill="1" applyBorder="1"/>
    <xf numFmtId="0" fontId="0" fillId="4" borderId="0" xfId="0" applyFont="1" applyFill="1"/>
    <xf numFmtId="49" fontId="12" fillId="3" borderId="0" xfId="0" applyNumberFormat="1" applyFont="1" applyFill="1" applyBorder="1"/>
    <xf numFmtId="0" fontId="32" fillId="0" borderId="0" xfId="0" applyFont="1"/>
    <xf numFmtId="49" fontId="3" fillId="0" borderId="0" xfId="0" applyNumberFormat="1" applyFont="1" applyBorder="1"/>
    <xf numFmtId="49" fontId="3" fillId="0" borderId="0" xfId="0" applyNumberFormat="1" applyFont="1"/>
    <xf numFmtId="49" fontId="7" fillId="0" borderId="0" xfId="0" applyNumberFormat="1" applyFont="1"/>
    <xf numFmtId="49" fontId="3" fillId="4" borderId="0" xfId="0" applyNumberFormat="1" applyFont="1" applyFill="1"/>
    <xf numFmtId="49" fontId="48" fillId="3" borderId="0" xfId="0" applyNumberFormat="1" applyFont="1" applyFill="1" applyBorder="1"/>
    <xf numFmtId="0" fontId="51" fillId="0" borderId="0" xfId="0" applyFont="1"/>
    <xf numFmtId="49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6" borderId="0" xfId="0" applyFont="1" applyFill="1" applyAlignment="1"/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wrapText="1"/>
    </xf>
    <xf numFmtId="0" fontId="39" fillId="0" borderId="1" xfId="0" applyFont="1" applyFill="1" applyBorder="1" applyAlignment="1">
      <alignment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43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44" fillId="0" borderId="1" xfId="0" applyFont="1" applyFill="1" applyBorder="1" applyAlignment="1">
      <alignment horizontal="center" wrapText="1"/>
    </xf>
    <xf numFmtId="0" fontId="4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47" fillId="0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0" fontId="42" fillId="0" borderId="1" xfId="0" applyFont="1" applyFill="1" applyBorder="1" applyAlignment="1">
      <alignment wrapText="1"/>
    </xf>
    <xf numFmtId="0" fontId="46" fillId="0" borderId="1" xfId="0" applyFont="1" applyFill="1" applyBorder="1" applyAlignment="1">
      <alignment wrapText="1"/>
    </xf>
    <xf numFmtId="0" fontId="53" fillId="0" borderId="1" xfId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49" fontId="55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avuch_nsk@mail.ru" TargetMode="External"/><Relationship Id="rId21" Type="http://schemas.openxmlformats.org/officeDocument/2006/relationships/hyperlink" Target="http://www.uischool8.ru/index.php?option=com_content&amp;task=view&amp;id=842&amp;Itemid=54" TargetMode="External"/><Relationship Id="rId42" Type="http://schemas.openxmlformats.org/officeDocument/2006/relationships/hyperlink" Target="http://ddtbogotol.ucoz.ru/" TargetMode="External"/><Relationship Id="rId63" Type="http://schemas.openxmlformats.org/officeDocument/2006/relationships/hyperlink" Target="http://school1-psn.edumsko.ru/" TargetMode="External"/><Relationship Id="rId84" Type="http://schemas.openxmlformats.org/officeDocument/2006/relationships/hyperlink" Target="mailto:eshkovjke@gmail.com" TargetMode="External"/><Relationship Id="rId138" Type="http://schemas.openxmlformats.org/officeDocument/2006/relationships/hyperlink" Target="mailto:irina.buldaeva@yandex.ru" TargetMode="External"/><Relationship Id="rId159" Type="http://schemas.openxmlformats.org/officeDocument/2006/relationships/hyperlink" Target="https://mail.yandex.ru/?uid=96974060&amp;login=kerenceva" TargetMode="External"/><Relationship Id="rId170" Type="http://schemas.openxmlformats.org/officeDocument/2006/relationships/hyperlink" Target="mailto:moubogsc@mail.ru" TargetMode="External"/><Relationship Id="rId191" Type="http://schemas.openxmlformats.org/officeDocument/2006/relationships/hyperlink" Target="mailto:adm@&#1096;&#1082;8.&#1088;&#1092;" TargetMode="External"/><Relationship Id="rId205" Type="http://schemas.openxmlformats.org/officeDocument/2006/relationships/hyperlink" Target="mailto:bondschool@yandex.ru" TargetMode="External"/><Relationship Id="rId226" Type="http://schemas.openxmlformats.org/officeDocument/2006/relationships/hyperlink" Target="http://gymnasium8.ru/" TargetMode="External"/><Relationship Id="rId107" Type="http://schemas.openxmlformats.org/officeDocument/2006/relationships/hyperlink" Target="mailto:zubovka_tat@mail.ru" TargetMode="External"/><Relationship Id="rId11" Type="http://schemas.openxmlformats.org/officeDocument/2006/relationships/hyperlink" Target="http://pokrovka-shkola.ucoz.ru/news/vserossijskij_geograficheskij_diktant/2016-10-31-254" TargetMode="External"/><Relationship Id="rId32" Type="http://schemas.openxmlformats.org/officeDocument/2006/relationships/hyperlink" Target="https://www.vyatsu.ru/internet-gazeta/20-noyabrya-vyatgu-stanet-organizatorom-i-ploschad.html" TargetMode="External"/><Relationship Id="rId53" Type="http://schemas.openxmlformats.org/officeDocument/2006/relationships/hyperlink" Target="http://kgsu.ru/news/view/5859/;jsessionid=8novkeipsxv01dpdi55i7makq" TargetMode="External"/><Relationship Id="rId74" Type="http://schemas.openxmlformats.org/officeDocument/2006/relationships/hyperlink" Target="http://mgok.mskobr.ru/ads_edu/vserossijskij_geograficheskij_diktant_-_2016/" TargetMode="External"/><Relationship Id="rId128" Type="http://schemas.openxmlformats.org/officeDocument/2006/relationships/hyperlink" Target="mailto:begir74@gmail.com" TargetMode="External"/><Relationship Id="rId149" Type="http://schemas.openxmlformats.org/officeDocument/2006/relationships/hyperlink" Target="http://www.khsu.ru/vtoroj-vserossijskij-geograficheskij-diktant.htm" TargetMode="External"/><Relationship Id="rId5" Type="http://schemas.openxmlformats.org/officeDocument/2006/relationships/hyperlink" Target="http://tynda2.ucoz.ru/index/vtoroj_vserossijskij_geograficheskij_diktant/0-196" TargetMode="External"/><Relationship Id="rId95" Type="http://schemas.openxmlformats.org/officeDocument/2006/relationships/hyperlink" Target="https://vk.com/id140019985" TargetMode="External"/><Relationship Id="rId160" Type="http://schemas.openxmlformats.org/officeDocument/2006/relationships/hyperlink" Target="http://www.samgtu.ru/news/events/v-samgtu-sostoitsya-ii-vserossiyskiy-geograficheskiy-diktant" TargetMode="External"/><Relationship Id="rId181" Type="http://schemas.openxmlformats.org/officeDocument/2006/relationships/hyperlink" Target="http://www.iroso.ru/index.php/1066-20-noyabrya-2016-goda-sostoitsya-obrazovatelnaya-aktsiya-vserossijskij-geograficheskij-diktant" TargetMode="External"/><Relationship Id="rId216" Type="http://schemas.openxmlformats.org/officeDocument/2006/relationships/hyperlink" Target="https://www.utmn.ru/inzem/novosti/294048/" TargetMode="External"/><Relationship Id="rId22" Type="http://schemas.openxmlformats.org/officeDocument/2006/relationships/hyperlink" Target="mailto:l.kardymon@mail.ru" TargetMode="External"/><Relationship Id="rId27" Type="http://schemas.openxmlformats.org/officeDocument/2006/relationships/hyperlink" Target="mailto:firstmednogorsk@mail.ru" TargetMode="External"/><Relationship Id="rId43" Type="http://schemas.openxmlformats.org/officeDocument/2006/relationships/hyperlink" Target="http://bibligor.ru/novosti/anonsy_meropriyatij/?nid=757" TargetMode="External"/><Relationship Id="rId48" Type="http://schemas.openxmlformats.org/officeDocument/2006/relationships/hyperlink" Target="mailto:mouigarka@mail.ru" TargetMode="External"/><Relationship Id="rId64" Type="http://schemas.openxmlformats.org/officeDocument/2006/relationships/hyperlink" Target="http://www.hol-com.ru/" TargetMode="External"/><Relationship Id="rId69" Type="http://schemas.openxmlformats.org/officeDocument/2006/relationships/hyperlink" Target="http://mok.mskobr.ru/" TargetMode="External"/><Relationship Id="rId113" Type="http://schemas.openxmlformats.org/officeDocument/2006/relationships/hyperlink" Target="http://vpku.edumil.ru/" TargetMode="External"/><Relationship Id="rId118" Type="http://schemas.openxmlformats.org/officeDocument/2006/relationships/hyperlink" Target="http://www.gasu.ru/" TargetMode="External"/><Relationship Id="rId134" Type="http://schemas.openxmlformats.org/officeDocument/2006/relationships/hyperlink" Target="http://tuigim.ucoz.ru/" TargetMode="External"/><Relationship Id="rId139" Type="http://schemas.openxmlformats.org/officeDocument/2006/relationships/hyperlink" Target="mailto:valentina-mudjikova@yandex.ru" TargetMode="External"/><Relationship Id="rId80" Type="http://schemas.openxmlformats.org/officeDocument/2006/relationships/hyperlink" Target="mailto:zoriniv1985@gmail.com" TargetMode="External"/><Relationship Id="rId85" Type="http://schemas.openxmlformats.org/officeDocument/2006/relationships/hyperlink" Target="mailto:eshkovjke@gmail.com" TargetMode="External"/><Relationship Id="rId150" Type="http://schemas.openxmlformats.org/officeDocument/2006/relationships/hyperlink" Target="mailto:gym8gshum@mail.ru" TargetMode="External"/><Relationship Id="rId155" Type="http://schemas.openxmlformats.org/officeDocument/2006/relationships/hyperlink" Target="mailto:svetlana_chakina@mail.ru" TargetMode="External"/><Relationship Id="rId171" Type="http://schemas.openxmlformats.org/officeDocument/2006/relationships/hyperlink" Target="http://bogatoe-sosh.ru/joomla/index.php?option=com_content&amp;view=article&amp;id=540:2016-10-31-18-34-36&amp;catid=54:2016-10-31-18-23-59" TargetMode="External"/><Relationship Id="rId176" Type="http://schemas.openxmlformats.org/officeDocument/2006/relationships/hyperlink" Target="mailto:elena_dzidzadze@mail.ru" TargetMode="External"/><Relationship Id="rId192" Type="http://schemas.openxmlformats.org/officeDocument/2006/relationships/hyperlink" Target="mailto:mousosh11@list.ru" TargetMode="External"/><Relationship Id="rId197" Type="http://schemas.openxmlformats.org/officeDocument/2006/relationships/hyperlink" Target="mailto:603111@mail.ru" TargetMode="External"/><Relationship Id="rId206" Type="http://schemas.openxmlformats.org/officeDocument/2006/relationships/hyperlink" Target="http://muchkapschkola2.68edu.ru/novostii.htm" TargetMode="External"/><Relationship Id="rId227" Type="http://schemas.openxmlformats.org/officeDocument/2006/relationships/hyperlink" Target="http://www.obrazov-krchet.edu21.cap.ru/?t=adv&amp;eduid=1203&amp;adv=27708" TargetMode="External"/><Relationship Id="rId201" Type="http://schemas.openxmlformats.org/officeDocument/2006/relationships/hyperlink" Target="mailto:turizmnt@mail.ru" TargetMode="External"/><Relationship Id="rId222" Type="http://schemas.openxmlformats.org/officeDocument/2006/relationships/hyperlink" Target="http://www.cspu.ru/novosti/detail.php?ID=13564" TargetMode="External"/><Relationship Id="rId12" Type="http://schemas.openxmlformats.org/officeDocument/2006/relationships/hyperlink" Target="mailto:zav_spo@mail.ru" TargetMode="External"/><Relationship Id="rId17" Type="http://schemas.openxmlformats.org/officeDocument/2006/relationships/hyperlink" Target="http://www.bratsk-school32.ru/index.php/novosti/ob-yavleniya/483-vserossijskij-geograficheskij-diktant" TargetMode="External"/><Relationship Id="rId33" Type="http://schemas.openxmlformats.org/officeDocument/2006/relationships/hyperlink" Target="http://www.eduportal44.ru/Nerehta/Gimn/Lists/List1/view1.aspx" TargetMode="External"/><Relationship Id="rId38" Type="http://schemas.openxmlformats.org/officeDocument/2006/relationships/hyperlink" Target="http://www.mucbs.ru/index.php/9-lenta-novostey/2504-priglashaem-prinyat-uchastie-vo-vserossijskom-geograficheskom-diktante" TargetMode="External"/><Relationship Id="rId59" Type="http://schemas.openxmlformats.org/officeDocument/2006/relationships/hyperlink" Target="mailto:helenstyle32@gmail.com" TargetMode="External"/><Relationship Id="rId103" Type="http://schemas.openxmlformats.org/officeDocument/2006/relationships/hyperlink" Target="mailto:natalia.dmitruk@novsu.ru" TargetMode="External"/><Relationship Id="rId108" Type="http://schemas.openxmlformats.org/officeDocument/2006/relationships/hyperlink" Target="http://a0080864.xsph.ru/index.php" TargetMode="External"/><Relationship Id="rId124" Type="http://schemas.openxmlformats.org/officeDocument/2006/relationships/hyperlink" Target="http://blaggimn1.narod.ru/" TargetMode="External"/><Relationship Id="rId129" Type="http://schemas.openxmlformats.org/officeDocument/2006/relationships/hyperlink" Target="http://strbsu.ru/71455/" TargetMode="External"/><Relationship Id="rId54" Type="http://schemas.openxmlformats.org/officeDocument/2006/relationships/hyperlink" Target="mailto:selyanina.vera@mail.ru" TargetMode="External"/><Relationship Id="rId70" Type="http://schemas.openxmlformats.org/officeDocument/2006/relationships/hyperlink" Target="http://nmztroitsk.mskobr.ru/ads_edu/vserossijskij_geograficheskij_diktant_-_2016/" TargetMode="External"/><Relationship Id="rId75" Type="http://schemas.openxmlformats.org/officeDocument/2006/relationships/hyperlink" Target="http://bibliosvao.ru/vserossijskij-geograficheskij-diktant-2016/" TargetMode="External"/><Relationship Id="rId91" Type="http://schemas.openxmlformats.org/officeDocument/2006/relationships/hyperlink" Target="http://severschool10.ru/" TargetMode="External"/><Relationship Id="rId96" Type="http://schemas.openxmlformats.org/officeDocument/2006/relationships/hyperlink" Target="https://schools.dnevnik.ru/odo/news.aspx?network=1000000635708&amp;news=1240111" TargetMode="External"/><Relationship Id="rId140" Type="http://schemas.openxmlformats.org/officeDocument/2006/relationships/hyperlink" Target="http://www.vorkuta-cbs.ru/" TargetMode="External"/><Relationship Id="rId145" Type="http://schemas.openxmlformats.org/officeDocument/2006/relationships/hyperlink" Target="https://edu.tatar.ru/n_chelny/sch_kadet47" TargetMode="External"/><Relationship Id="rId161" Type="http://schemas.openxmlformats.org/officeDocument/2006/relationships/hyperlink" Target="http://varlamovo.minobr63.ru/?p=10253&amp;loggedout=true" TargetMode="External"/><Relationship Id="rId166" Type="http://schemas.openxmlformats.org/officeDocument/2006/relationships/hyperlink" Target="http://vuit.ru/event/index.php?id=18659" TargetMode="External"/><Relationship Id="rId182" Type="http://schemas.openxmlformats.org/officeDocument/2006/relationships/hyperlink" Target="http://soch3-nev.ru/p48aa1.html" TargetMode="External"/><Relationship Id="rId187" Type="http://schemas.openxmlformats.org/officeDocument/2006/relationships/hyperlink" Target="http://barannikschool.edusite.ru/p1aa1.html" TargetMode="External"/><Relationship Id="rId217" Type="http://schemas.openxmlformats.org/officeDocument/2006/relationships/hyperlink" Target="mailto:chebanenko.tatyana@mail.ru" TargetMode="External"/><Relationship Id="rId1" Type="http://schemas.openxmlformats.org/officeDocument/2006/relationships/hyperlink" Target="mailto:geoasu@mail.ru%20%20%20%20%20%20%20%20%20%20%20%20%20%20%20%20%20%20%20%20%20%20%20%20%20%20%20%20%20%20%20%20%20%20%20%20%20%20(3852)%2029-12-75" TargetMode="External"/><Relationship Id="rId6" Type="http://schemas.openxmlformats.org/officeDocument/2006/relationships/hyperlink" Target="https://vk.com/dommol29?w=wall-3699721_9130" TargetMode="External"/><Relationship Id="rId212" Type="http://schemas.openxmlformats.org/officeDocument/2006/relationships/hyperlink" Target="http://scool-ol2.narod.ru/news/geograficheskij_diktant/2016-11-04-465" TargetMode="External"/><Relationship Id="rId23" Type="http://schemas.openxmlformats.org/officeDocument/2006/relationships/hyperlink" Target="http://vzmorieshkola2.ru/about/news/549/" TargetMode="External"/><Relationship Id="rId28" Type="http://schemas.openxmlformats.org/officeDocument/2006/relationships/hyperlink" Target="http://firstmednogorsk.ru/index.php/vserossijskijgeograficheskij-diktant" TargetMode="External"/><Relationship Id="rId49" Type="http://schemas.openxmlformats.org/officeDocument/2006/relationships/hyperlink" Target="http://mousosh2.3dn.ru/index/vizitka/0-16" TargetMode="External"/><Relationship Id="rId114" Type="http://schemas.openxmlformats.org/officeDocument/2006/relationships/hyperlink" Target="mailto:vunc-vmf-tovmi@mil.ru" TargetMode="External"/><Relationship Id="rId119" Type="http://schemas.openxmlformats.org/officeDocument/2006/relationships/hyperlink" Target="https://www.rgo.ru/ru/proekty/vserossiyskiygeograficheskiy-diktant0/vserossiyskiygeograficheskiy-diktant2016;" TargetMode="External"/><Relationship Id="rId44" Type="http://schemas.openxmlformats.org/officeDocument/2006/relationships/hyperlink" Target="https://e.mail.ru/compose/?mailto=mailto%3ametodkaz@yandex.ru" TargetMode="External"/><Relationship Id="rId60" Type="http://schemas.openxmlformats.org/officeDocument/2006/relationships/hyperlink" Target="http://mou25.himki-edu.ru/" TargetMode="External"/><Relationship Id="rId65" Type="http://schemas.openxmlformats.org/officeDocument/2006/relationships/hyperlink" Target="http://www.geogr.msu.ru/news/news_detail.php?ID=11926" TargetMode="External"/><Relationship Id="rId81" Type="http://schemas.openxmlformats.org/officeDocument/2006/relationships/hyperlink" Target="mailto:malinkalac@gmail.com" TargetMode="External"/><Relationship Id="rId86" Type="http://schemas.openxmlformats.org/officeDocument/2006/relationships/hyperlink" Target="http://sch2129uv.mskobr.ru/novosti/vserossijskij_geograficheskij_diktant_v_shkole_2129/" TargetMode="External"/><Relationship Id="rId130" Type="http://schemas.openxmlformats.org/officeDocument/2006/relationships/hyperlink" Target="mailto:Yan-geo@bk.ru" TargetMode="External"/><Relationship Id="rId135" Type="http://schemas.openxmlformats.org/officeDocument/2006/relationships/hyperlink" Target="mailto:Abgairbeg@rambler.ru" TargetMode="External"/><Relationship Id="rId151" Type="http://schemas.openxmlformats.org/officeDocument/2006/relationships/hyperlink" Target="http://gymnasium8.ru/" TargetMode="External"/><Relationship Id="rId156" Type="http://schemas.openxmlformats.org/officeDocument/2006/relationships/hyperlink" Target="mailto:aksaykkk@mail.ru" TargetMode="External"/><Relationship Id="rId177" Type="http://schemas.openxmlformats.org/officeDocument/2006/relationships/hyperlink" Target="mailto:s427@ya.ru" TargetMode="External"/><Relationship Id="rId198" Type="http://schemas.openxmlformats.org/officeDocument/2006/relationships/hyperlink" Target="mailto:MOY_SOH_N15@mail.ru" TargetMode="External"/><Relationship Id="rId172" Type="http://schemas.openxmlformats.org/officeDocument/2006/relationships/hyperlink" Target="mailto:Mar050278@yandex.ru" TargetMode="External"/><Relationship Id="rId193" Type="http://schemas.openxmlformats.org/officeDocument/2006/relationships/hyperlink" Target="mailto:school92007@mail.ru" TargetMode="External"/><Relationship Id="rId202" Type="http://schemas.openxmlformats.org/officeDocument/2006/relationships/hyperlink" Target="mailto:turizmnt@mail.ru" TargetMode="External"/><Relationship Id="rId207" Type="http://schemas.openxmlformats.org/officeDocument/2006/relationships/hyperlink" Target="http://rgacsa-sh2.68edu.ru/" TargetMode="External"/><Relationship Id="rId223" Type="http://schemas.openxmlformats.org/officeDocument/2006/relationships/hyperlink" Target="mailto:alla.akhmietova@mail.ru" TargetMode="External"/><Relationship Id="rId228" Type="http://schemas.openxmlformats.org/officeDocument/2006/relationships/hyperlink" Target="http://www.shumer-shumr.edu21.cap.ru/?t=hry&amp;eduid=4580&amp;hry=./4425/10764/212484/261855" TargetMode="External"/><Relationship Id="rId13" Type="http://schemas.openxmlformats.org/officeDocument/2006/relationships/hyperlink" Target="mailto:schyskoe@yandex.ru" TargetMode="External"/><Relationship Id="rId18" Type="http://schemas.openxmlformats.org/officeDocument/2006/relationships/hyperlink" Target="http://kimiltejskaya-shola.webnode.ru/" TargetMode="External"/><Relationship Id="rId39" Type="http://schemas.openxmlformats.org/officeDocument/2006/relationships/hyperlink" Target="http://www.museum-npr.ru/news/vserossiiskii-geograficheskii-diktant.html" TargetMode="External"/><Relationship Id="rId109" Type="http://schemas.openxmlformats.org/officeDocument/2006/relationships/hyperlink" Target="http://www.school370002.edusite.ru/" TargetMode="External"/><Relationship Id="rId34" Type="http://schemas.openxmlformats.org/officeDocument/2006/relationships/hyperlink" Target="http://armavir-cbs.ru/news/vserossiyskiy-geograficheskiy-diktant" TargetMode="External"/><Relationship Id="rId50" Type="http://schemas.openxmlformats.org/officeDocument/2006/relationships/hyperlink" Target="https://sbogotol.ucoz.ru/" TargetMode="External"/><Relationship Id="rId55" Type="http://schemas.openxmlformats.org/officeDocument/2006/relationships/hyperlink" Target="https://www.rgo.ru/ru/proe%20kty/vserossiyskiy-geograficheskiy-diktant-%200/vserossiyskiy-geograficheskiy-diktant-%202016;" TargetMode="External"/><Relationship Id="rId76" Type="http://schemas.openxmlformats.org/officeDocument/2006/relationships/hyperlink" Target="http://bibliosvao.ru/vserossijskij-geograficheskij-diktant-2016/" TargetMode="External"/><Relationship Id="rId97" Type="http://schemas.openxmlformats.org/officeDocument/2006/relationships/hyperlink" Target="http://syabrenitskayaschool.edusite.ru/p46aa1.html" TargetMode="External"/><Relationship Id="rId104" Type="http://schemas.openxmlformats.org/officeDocument/2006/relationships/hyperlink" Target="http://www.novsu.ru/news/77646/?returnUri=L2kuMTAwOTU3MS8=" TargetMode="External"/><Relationship Id="rId120" Type="http://schemas.openxmlformats.org/officeDocument/2006/relationships/hyperlink" Target="http://www.bashedu.ru/rnews/v-bashgu-vnov-proidet-vserossiiskii-geograficheskii-diktant" TargetMode="External"/><Relationship Id="rId125" Type="http://schemas.openxmlformats.org/officeDocument/2006/relationships/hyperlink" Target="http://birsk9.ucoz.ru/" TargetMode="External"/><Relationship Id="rId141" Type="http://schemas.openxmlformats.org/officeDocument/2006/relationships/hyperlink" Target="https://www.volgatech.net/" TargetMode="External"/><Relationship Id="rId146" Type="http://schemas.openxmlformats.org/officeDocument/2006/relationships/hyperlink" Target="mailto:tyva_school_180@mail.ru" TargetMode="External"/><Relationship Id="rId167" Type="http://schemas.openxmlformats.org/officeDocument/2006/relationships/hyperlink" Target="mailto:domik_081971@mail.ru" TargetMode="External"/><Relationship Id="rId188" Type="http://schemas.openxmlformats.org/officeDocument/2006/relationships/hyperlink" Target="http://school20ku.ucoz.ru/news/vserossijskij_geograficheskij_diktant_2016/2016-11-01-48" TargetMode="External"/><Relationship Id="rId7" Type="http://schemas.openxmlformats.org/officeDocument/2006/relationships/hyperlink" Target="http://asu.edu.ru/" TargetMode="External"/><Relationship Id="rId71" Type="http://schemas.openxmlformats.org/officeDocument/2006/relationships/hyperlink" Target="http://miigaik.ru/" TargetMode="External"/><Relationship Id="rId92" Type="http://schemas.openxmlformats.org/officeDocument/2006/relationships/hyperlink" Target="http://pf.mstu.edu.ru/" TargetMode="External"/><Relationship Id="rId162" Type="http://schemas.openxmlformats.org/officeDocument/2006/relationships/hyperlink" Target="http://c-vs.edusite.ru/p64aa1.html" TargetMode="External"/><Relationship Id="rId183" Type="http://schemas.openxmlformats.org/officeDocument/2006/relationships/hyperlink" Target="http://uglschool5.ru/content/vserossiiskii-geograficheskii-diktant" TargetMode="External"/><Relationship Id="rId213" Type="http://schemas.openxmlformats.org/officeDocument/2006/relationships/hyperlink" Target="http://co20tula.ru/" TargetMode="External"/><Relationship Id="rId218" Type="http://schemas.openxmlformats.org/officeDocument/2006/relationships/hyperlink" Target="mailto:school8ishim@mail.ru" TargetMode="External"/><Relationship Id="rId2" Type="http://schemas.openxmlformats.org/officeDocument/2006/relationships/hyperlink" Target="mailto:biblrub@mail.ru" TargetMode="External"/><Relationship Id="rId29" Type="http://schemas.openxmlformats.org/officeDocument/2006/relationships/hyperlink" Target="http://cbs-gur.do.am/?T4yE36F" TargetMode="External"/><Relationship Id="rId24" Type="http://schemas.openxmlformats.org/officeDocument/2006/relationships/hyperlink" Target="mailto:mikhailova.tat2013@y%20andex.ru" TargetMode="External"/><Relationship Id="rId40" Type="http://schemas.openxmlformats.org/officeDocument/2006/relationships/hyperlink" Target="http://www.gorod-dudinka.ru/novosti/kultura/biblioteki/5683-biblioteka-priglashaet-na-diktant" TargetMode="External"/><Relationship Id="rId45" Type="http://schemas.openxmlformats.org/officeDocument/2006/relationships/hyperlink" Target="http://mousosh2.3dn.ru/" TargetMode="External"/><Relationship Id="rId66" Type="http://schemas.openxmlformats.org/officeDocument/2006/relationships/hyperlink" Target="http://rggu.ru/projects/dictant/" TargetMode="External"/><Relationship Id="rId87" Type="http://schemas.openxmlformats.org/officeDocument/2006/relationships/hyperlink" Target="http://sch2129uv.mskobr.ru/novosti/vserossijskij_geograficheskij_diktant_v_shkole_2129/" TargetMode="External"/><Relationship Id="rId110" Type="http://schemas.openxmlformats.org/officeDocument/2006/relationships/hyperlink" Target="mailto:muspo@mail.ru" TargetMode="External"/><Relationship Id="rId115" Type="http://schemas.openxmlformats.org/officeDocument/2006/relationships/hyperlink" Target="mailto:pskgu@mail.ru" TargetMode="External"/><Relationship Id="rId131" Type="http://schemas.openxmlformats.org/officeDocument/2006/relationships/hyperlink" Target="http://geograf-yan.ucoz.net/news/obrazovatelnaja_akcija_vserossijskij_geograficheskij_diktantv_g_janaule/2016-11-02-44" TargetMode="External"/><Relationship Id="rId136" Type="http://schemas.openxmlformats.org/officeDocument/2006/relationships/hyperlink" Target="mailto:maepkf@yandex.ru" TargetMode="External"/><Relationship Id="rId157" Type="http://schemas.openxmlformats.org/officeDocument/2006/relationships/hyperlink" Target="mailto:LarisaOsipova68@yandex.ru" TargetMode="External"/><Relationship Id="rId178" Type="http://schemas.openxmlformats.org/officeDocument/2006/relationships/hyperlink" Target="http://482.sho.la/" TargetMode="External"/><Relationship Id="rId61" Type="http://schemas.openxmlformats.org/officeDocument/2006/relationships/hyperlink" Target="mailto:gnaumova@rambler.ru" TargetMode="External"/><Relationship Id="rId82" Type="http://schemas.openxmlformats.org/officeDocument/2006/relationships/hyperlink" Target="mailto:bogdanova@1454.ru" TargetMode="External"/><Relationship Id="rId152" Type="http://schemas.openxmlformats.org/officeDocument/2006/relationships/hyperlink" Target="http://15school.org/news/vserossijskij_geograficheskij_diktant_v_volgodonske/2016-11-05-420" TargetMode="External"/><Relationship Id="rId173" Type="http://schemas.openxmlformats.org/officeDocument/2006/relationships/hyperlink" Target="mailto:rech_n_i@school655.ru" TargetMode="External"/><Relationship Id="rId194" Type="http://schemas.openxmlformats.org/officeDocument/2006/relationships/hyperlink" Target="http://mou-sh9.ru/index.php/novosti/244-vserossijskij-geograficheskij-diktant2016" TargetMode="External"/><Relationship Id="rId199" Type="http://schemas.openxmlformats.org/officeDocument/2006/relationships/hyperlink" Target="mailto:azischool@mail.ru" TargetMode="External"/><Relationship Id="rId203" Type="http://schemas.openxmlformats.org/officeDocument/2006/relationships/hyperlink" Target="http://www.3gor.uralschool.ru/" TargetMode="External"/><Relationship Id="rId208" Type="http://schemas.openxmlformats.org/officeDocument/2006/relationships/hyperlink" Target="http://school2.68edu.ru/news" TargetMode="External"/><Relationship Id="rId229" Type="http://schemas.openxmlformats.org/officeDocument/2006/relationships/hyperlink" Target="http://www.gym1-yadrin.edu21.cap.ru/" TargetMode="External"/><Relationship Id="rId19" Type="http://schemas.openxmlformats.org/officeDocument/2006/relationships/hyperlink" Target="mailto:gruzentseva@mail.ru" TargetMode="External"/><Relationship Id="rId224" Type="http://schemas.openxmlformats.org/officeDocument/2006/relationships/hyperlink" Target="mailto:zulfiya_batrshin@mail.ru" TargetMode="External"/><Relationship Id="rId14" Type="http://schemas.openxmlformats.org/officeDocument/2006/relationships/hyperlink" Target="mailto:olimpgeo@mail.ru" TargetMode="External"/><Relationship Id="rId30" Type="http://schemas.openxmlformats.org/officeDocument/2006/relationships/hyperlink" Target="http://school-gyrenku.ucoz.ru/index/ehkzameny/0-16" TargetMode="External"/><Relationship Id="rId35" Type="http://schemas.openxmlformats.org/officeDocument/2006/relationships/hyperlink" Target="http://tuapse.rshu.ru/content/georussia" TargetMode="External"/><Relationship Id="rId56" Type="http://schemas.openxmlformats.org/officeDocument/2006/relationships/hyperlink" Target="mailto:elena_zashitnoe@mail.ru" TargetMode="External"/><Relationship Id="rId77" Type="http://schemas.openxmlformats.org/officeDocument/2006/relationships/hyperlink" Target="http://bibliosvao.ru/vserossijskij-geograficheskij-diktant-2016/" TargetMode="External"/><Relationship Id="rId100" Type="http://schemas.openxmlformats.org/officeDocument/2006/relationships/hyperlink" Target="mailto:lychkovoschool2016@yandex.ru" TargetMode="External"/><Relationship Id="rId105" Type="http://schemas.openxmlformats.org/officeDocument/2006/relationships/hyperlink" Target="mailto:zanina1976@gmail.com" TargetMode="External"/><Relationship Id="rId126" Type="http://schemas.openxmlformats.org/officeDocument/2006/relationships/hyperlink" Target="http://ufabist.ru/" TargetMode="External"/><Relationship Id="rId147" Type="http://schemas.openxmlformats.org/officeDocument/2006/relationships/hyperlink" Target="mailto:balchar.anna@mail.ru" TargetMode="External"/><Relationship Id="rId168" Type="http://schemas.openxmlformats.org/officeDocument/2006/relationships/hyperlink" Target="http://kloc2.ru/DswMedia/obraz_achcija.doc" TargetMode="External"/><Relationship Id="rId8" Type="http://schemas.openxmlformats.org/officeDocument/2006/relationships/hyperlink" Target="http://brr.dms.sch.b-edu.ru/" TargetMode="External"/><Relationship Id="rId51" Type="http://schemas.openxmlformats.org/officeDocument/2006/relationships/hyperlink" Target="mailto:innapred@mail.ru" TargetMode="External"/><Relationship Id="rId72" Type="http://schemas.openxmlformats.org/officeDocument/2006/relationships/hyperlink" Target="mailto:school6troitsk@mail.ru" TargetMode="External"/><Relationship Id="rId93" Type="http://schemas.openxmlformats.org/officeDocument/2006/relationships/hyperlink" Target="http://www.naomuseum.ru/news/586-priglashaem-v-nenetskij-kraevedcheskij-muzej-na-ii-vserossijskogo-geograficheskogo-diktanta-2016" TargetMode="External"/><Relationship Id="rId98" Type="http://schemas.openxmlformats.org/officeDocument/2006/relationships/hyperlink" Target="mailto:demyansk_sec_sch@mail.ru" TargetMode="External"/><Relationship Id="rId121" Type="http://schemas.openxmlformats.org/officeDocument/2006/relationships/hyperlink" Target="http://asch2askino.jimdo.com/" TargetMode="External"/><Relationship Id="rId142" Type="http://schemas.openxmlformats.org/officeDocument/2006/relationships/hyperlink" Target="http://www.nosu.ru/index.php/en/arkhiv-ob-yavlenij/3573-vserossijskij-geograficheskij-diktant-2016" TargetMode="External"/><Relationship Id="rId163" Type="http://schemas.openxmlformats.org/officeDocument/2006/relationships/hyperlink" Target="http://nschool2.lbihost.ru/novosti" TargetMode="External"/><Relationship Id="rId184" Type="http://schemas.openxmlformats.org/officeDocument/2006/relationships/hyperlink" Target="mailto:centr_o@mail.ru" TargetMode="External"/><Relationship Id="rId189" Type="http://schemas.openxmlformats.org/officeDocument/2006/relationships/hyperlink" Target="http://shkola1rezh.ucoz.ru/" TargetMode="External"/><Relationship Id="rId219" Type="http://schemas.openxmlformats.org/officeDocument/2006/relationships/hyperlink" Target="mailto:school-91@mail.ru" TargetMode="External"/><Relationship Id="rId3" Type="http://schemas.openxmlformats.org/officeDocument/2006/relationships/hyperlink" Target="http://svob-school-one.ucoz.ru/" TargetMode="External"/><Relationship Id="rId214" Type="http://schemas.openxmlformats.org/officeDocument/2006/relationships/hyperlink" Target="mailto:marina.stypnikova.75@gmail.com" TargetMode="External"/><Relationship Id="rId230" Type="http://schemas.openxmlformats.org/officeDocument/2006/relationships/hyperlink" Target="http://&#1085;&#1087;&#1096;&#1080;.&#1088;&#1092;/cs_common.html" TargetMode="External"/><Relationship Id="rId25" Type="http://schemas.openxmlformats.org/officeDocument/2006/relationships/hyperlink" Target="http://&#1082;&#1095;&#1075;&#1091;.&#1088;&#1092;/02-11-2017-g-vserossijskij-geograficheskij-diktant-2016/" TargetMode="External"/><Relationship Id="rId46" Type="http://schemas.openxmlformats.org/officeDocument/2006/relationships/hyperlink" Target="mailto:Ato-irina@mail.ru" TargetMode="External"/><Relationship Id="rId67" Type="http://schemas.openxmlformats.org/officeDocument/2006/relationships/hyperlink" Target="https://www.mgpu.ru/articles/1080" TargetMode="External"/><Relationship Id="rId116" Type="http://schemas.openxmlformats.org/officeDocument/2006/relationships/hyperlink" Target="https://filialpskovgu.ru/doska-ob-yavlenij" TargetMode="External"/><Relationship Id="rId137" Type="http://schemas.openxmlformats.org/officeDocument/2006/relationships/hyperlink" Target="mailto:bvo-4@yanedex.ru" TargetMode="External"/><Relationship Id="rId158" Type="http://schemas.openxmlformats.org/officeDocument/2006/relationships/hyperlink" Target="http://sosh3.bkobr.ru/" TargetMode="External"/><Relationship Id="rId20" Type="http://schemas.openxmlformats.org/officeDocument/2006/relationships/hyperlink" Target="mailto:kor@irigs.irk.ru" TargetMode="External"/><Relationship Id="rId41" Type="http://schemas.openxmlformats.org/officeDocument/2006/relationships/hyperlink" Target="http://www.college-taymyr.ru/" TargetMode="External"/><Relationship Id="rId62" Type="http://schemas.openxmlformats.org/officeDocument/2006/relationships/hyperlink" Target="mailto:orud.sch@gmail.com" TargetMode="External"/><Relationship Id="rId83" Type="http://schemas.openxmlformats.org/officeDocument/2006/relationships/hyperlink" Target="mailto:rimarevairina@mail.ru" TargetMode="External"/><Relationship Id="rId88" Type="http://schemas.openxmlformats.org/officeDocument/2006/relationships/hyperlink" Target="http://rgdb.ru/home/news-archive/3094-vserossijskij-geograficheskij-diktant-v-rgdb" TargetMode="External"/><Relationship Id="rId111" Type="http://schemas.openxmlformats.org/officeDocument/2006/relationships/hyperlink" Target="https://vk.com/event130901979" TargetMode="External"/><Relationship Id="rId132" Type="http://schemas.openxmlformats.org/officeDocument/2006/relationships/hyperlink" Target="mailto:tschool6@mail.ru" TargetMode="External"/><Relationship Id="rId153" Type="http://schemas.openxmlformats.org/officeDocument/2006/relationships/hyperlink" Target="http://www.school2-aksay.org.ru/about/news/" TargetMode="External"/><Relationship Id="rId174" Type="http://schemas.openxmlformats.org/officeDocument/2006/relationships/hyperlink" Target="mailto:stpetergof-lib@yandex.ru" TargetMode="External"/><Relationship Id="rId179" Type="http://schemas.openxmlformats.org/officeDocument/2006/relationships/hyperlink" Target="http://sh188.krgv.gov.spb.ru/news/vtoroj_vserossijskij_geograficheskij_diktant_v_nashej_shkole/2016-10-31-1321" TargetMode="External"/><Relationship Id="rId195" Type="http://schemas.openxmlformats.org/officeDocument/2006/relationships/hyperlink" Target="mailto:603101@inbox.ru" TargetMode="External"/><Relationship Id="rId209" Type="http://schemas.openxmlformats.org/officeDocument/2006/relationships/hyperlink" Target="mailto:elena-nagovie@rambler.ru" TargetMode="External"/><Relationship Id="rId190" Type="http://schemas.openxmlformats.org/officeDocument/2006/relationships/hyperlink" Target="mailto:oth1959@mail.ru" TargetMode="External"/><Relationship Id="rId204" Type="http://schemas.openxmlformats.org/officeDocument/2006/relationships/hyperlink" Target="mailto:tatyana5162@yandex.ru" TargetMode="External"/><Relationship Id="rId220" Type="http://schemas.openxmlformats.org/officeDocument/2006/relationships/hyperlink" Target="http://ciur.ru/glz/s15_glz/Lists/News/DispForm.aspx?ID=149&amp;Source=http%3A%2F%2Fciur%2Eru%2Fglz%2Fs15%5Fglz%2Fdefault%2Easpx&amp;ContentTypeId=0x010400F86523D7652F52428102C959DC48C2DA" TargetMode="External"/><Relationship Id="rId225" Type="http://schemas.openxmlformats.org/officeDocument/2006/relationships/hyperlink" Target="http://www.sosh1-vurnar.edu21.cap.ru/?t=adv&amp;eduid=4281&amp;adv=27714" TargetMode="External"/><Relationship Id="rId15" Type="http://schemas.openxmlformats.org/officeDocument/2006/relationships/hyperlink" Target="http://www.zabgu.ru/php/open_news.php?query=v_zabgu_projdyot_geograficheskij_diktant&amp;news_page=1" TargetMode="External"/><Relationship Id="rId36" Type="http://schemas.openxmlformats.org/officeDocument/2006/relationships/hyperlink" Target="mailto:kuzmenko@tppkuban.ru" TargetMode="External"/><Relationship Id="rId57" Type="http://schemas.openxmlformats.org/officeDocument/2006/relationships/hyperlink" Target="http://stegschool.ru/index.php/408-pervyj-shkolnyj-etap-vserossijskoj-olimpiady-shkolnikov" TargetMode="External"/><Relationship Id="rId106" Type="http://schemas.openxmlformats.org/officeDocument/2006/relationships/hyperlink" Target="http://s_4.tat.edu54.ru/p194aa1.html" TargetMode="External"/><Relationship Id="rId127" Type="http://schemas.openxmlformats.org/officeDocument/2006/relationships/hyperlink" Target="http://salixov.ucoz.ru/index/vserossijskij_geograficheskij_diktant/0-208" TargetMode="External"/><Relationship Id="rId10" Type="http://schemas.openxmlformats.org/officeDocument/2006/relationships/hyperlink" Target="http://mkoupreobrsosh.ucoz.ru/" TargetMode="External"/><Relationship Id="rId31" Type="http://schemas.openxmlformats.org/officeDocument/2006/relationships/hyperlink" Target="mailto:super.ivani13@yandex.ru" TargetMode="External"/><Relationship Id="rId52" Type="http://schemas.openxmlformats.org/officeDocument/2006/relationships/hyperlink" Target="mailto:geomir-kgu@yandex.ru" TargetMode="External"/><Relationship Id="rId73" Type="http://schemas.openxmlformats.org/officeDocument/2006/relationships/hyperlink" Target="http://www.m-svu.ru/novosti/2192-vserossijskij-geograficheskij-diktant1.html" TargetMode="External"/><Relationship Id="rId78" Type="http://schemas.openxmlformats.org/officeDocument/2006/relationships/hyperlink" Target="http://sch2120tn.mskobr.ru/novosti/20_noyabrya_2016_goda_sostoitsya_vtoroj_vserossijskij_geograficheskij_diktant/" TargetMode="External"/><Relationship Id="rId94" Type="http://schemas.openxmlformats.org/officeDocument/2006/relationships/hyperlink" Target="http://school4nao.ru/index.php?ELEMENT_ID=941" TargetMode="External"/><Relationship Id="rId99" Type="http://schemas.openxmlformats.org/officeDocument/2006/relationships/hyperlink" Target="mailto:lavrovo_2005@mail.ru" TargetMode="External"/><Relationship Id="rId101" Type="http://schemas.openxmlformats.org/officeDocument/2006/relationships/hyperlink" Target="mailto:yamnik@yandex.ru" TargetMode="External"/><Relationship Id="rId122" Type="http://schemas.openxmlformats.org/officeDocument/2006/relationships/hyperlink" Target="http://sosh1bur.ucoz.net/index/geograficheskij_diktant/0-50" TargetMode="External"/><Relationship Id="rId143" Type="http://schemas.openxmlformats.org/officeDocument/2006/relationships/hyperlink" Target="https://edu.tatar.ru/sarmanovo/dzalil/gym/page882801.htm" TargetMode="External"/><Relationship Id="rId148" Type="http://schemas.openxmlformats.org/officeDocument/2006/relationships/hyperlink" Target="http://ak-dovurak-3.edu17.ru/category/vserossijskij-geograficheskij-diktant/" TargetMode="External"/><Relationship Id="rId164" Type="http://schemas.openxmlformats.org/officeDocument/2006/relationships/hyperlink" Target="http://sozvezdie131.ru/" TargetMode="External"/><Relationship Id="rId169" Type="http://schemas.openxmlformats.org/officeDocument/2006/relationships/hyperlink" Target="mailto:elena-22s@mail.ru" TargetMode="External"/><Relationship Id="rId185" Type="http://schemas.openxmlformats.org/officeDocument/2006/relationships/hyperlink" Target="http://tsentr-obrazovaniya.ru/obyavleniya/" TargetMode="External"/><Relationship Id="rId4" Type="http://schemas.openxmlformats.org/officeDocument/2006/relationships/hyperlink" Target="mailto:khingan-press@mail.ru" TargetMode="External"/><Relationship Id="rId9" Type="http://schemas.openxmlformats.org/officeDocument/2006/relationships/hyperlink" Target="http://atamanovka-sosh.ucoz.ru/dok/vtoroj_vserossijskij_geograficheskij_diktant.pdf" TargetMode="External"/><Relationship Id="rId180" Type="http://schemas.openxmlformats.org/officeDocument/2006/relationships/hyperlink" Target="http://www.stgt.ru/" TargetMode="External"/><Relationship Id="rId210" Type="http://schemas.openxmlformats.org/officeDocument/2006/relationships/hyperlink" Target="mailto:irinka14.08@mail.ru" TargetMode="External"/><Relationship Id="rId215" Type="http://schemas.openxmlformats.org/officeDocument/2006/relationships/hyperlink" Target="https://www.utmn.ru/presse/novosti/obshchestvo-i-kultura/293914/" TargetMode="External"/><Relationship Id="rId26" Type="http://schemas.openxmlformats.org/officeDocument/2006/relationships/hyperlink" Target="http://dg-licey1.ru/node/523" TargetMode="External"/><Relationship Id="rId231" Type="http://schemas.openxmlformats.org/officeDocument/2006/relationships/hyperlink" Target="mailto:brel_o_a@mail.ru" TargetMode="External"/><Relationship Id="rId47" Type="http://schemas.openxmlformats.org/officeDocument/2006/relationships/hyperlink" Target="mailto:Yulcha_89@mail.ru" TargetMode="External"/><Relationship Id="rId68" Type="http://schemas.openxmlformats.org/officeDocument/2006/relationships/hyperlink" Target="mailto:buzyakova@rambler.ru" TargetMode="External"/><Relationship Id="rId89" Type="http://schemas.openxmlformats.org/officeDocument/2006/relationships/hyperlink" Target="http://www.mshu.edu.ru/" TargetMode="External"/><Relationship Id="rId112" Type="http://schemas.openxmlformats.org/officeDocument/2006/relationships/hyperlink" Target="http://us-133.narod.ru/news/obrazovatelnaja_akcija_vserossijskij_geograficheskij_diktant/2016-10-29-89" TargetMode="External"/><Relationship Id="rId133" Type="http://schemas.openxmlformats.org/officeDocument/2006/relationships/hyperlink" Target="https://www.rgo.ru/ru/proekty/vserossiyskiy-geograficheskiy-diktant-0/vserossiyskiy-geograficheskiy-diktant-2016;" TargetMode="External"/><Relationship Id="rId154" Type="http://schemas.openxmlformats.org/officeDocument/2006/relationships/hyperlink" Target="http://sosh2.bkobr.ru/index.php/press-centr/novosti/572-vserossijskij-geograficheskij-diktant-2016" TargetMode="External"/><Relationship Id="rId175" Type="http://schemas.openxmlformats.org/officeDocument/2006/relationships/hyperlink" Target="https://vk.com/bibl.gushina?w=wall-48923978_2911%2Fall" TargetMode="External"/><Relationship Id="rId196" Type="http://schemas.openxmlformats.org/officeDocument/2006/relationships/hyperlink" Target="mailto:school-13@bk.ru" TargetMode="External"/><Relationship Id="rId200" Type="http://schemas.openxmlformats.org/officeDocument/2006/relationships/hyperlink" Target="mailto:turizmnt@mail.ru" TargetMode="External"/><Relationship Id="rId16" Type="http://schemas.openxmlformats.org/officeDocument/2006/relationships/hyperlink" Target="http://www.iv-obdu.ru/" TargetMode="External"/><Relationship Id="rId221" Type="http://schemas.openxmlformats.org/officeDocument/2006/relationships/hyperlink" Target="mailto:geofak54@yandex.ru" TargetMode="External"/><Relationship Id="rId37" Type="http://schemas.openxmlformats.org/officeDocument/2006/relationships/hyperlink" Target="https://kubsu.ru/ru/node/10497" TargetMode="External"/><Relationship Id="rId58" Type="http://schemas.openxmlformats.org/officeDocument/2006/relationships/hyperlink" Target="mailto:sotnicowo@yandex.ru" TargetMode="External"/><Relationship Id="rId79" Type="http://schemas.openxmlformats.org/officeDocument/2006/relationships/hyperlink" Target="http://sch2129uv.mskobr.ru/novosti/vserossijskij_geograficheskij_diktant_v_shkole_2129/" TargetMode="External"/><Relationship Id="rId102" Type="http://schemas.openxmlformats.org/officeDocument/2006/relationships/hyperlink" Target="http://yamnik.edusite.ru/p15aa1.html" TargetMode="External"/><Relationship Id="rId123" Type="http://schemas.openxmlformats.org/officeDocument/2006/relationships/hyperlink" Target="https://vk.com/demadebc" TargetMode="External"/><Relationship Id="rId144" Type="http://schemas.openxmlformats.org/officeDocument/2006/relationships/hyperlink" Target="https://edu.tatar.ru/l-gorsk/gym11/main-news" TargetMode="External"/><Relationship Id="rId90" Type="http://schemas.openxmlformats.org/officeDocument/2006/relationships/hyperlink" Target="http://www.mstu.edu.ru/" TargetMode="External"/><Relationship Id="rId165" Type="http://schemas.openxmlformats.org/officeDocument/2006/relationships/hyperlink" Target="http://www.ktiho.ru/vserossijskij-geograficheskij-diktant-2016" TargetMode="External"/><Relationship Id="rId186" Type="http://schemas.openxmlformats.org/officeDocument/2006/relationships/hyperlink" Target="http://school-13.edusite.ru/p251aa1.html" TargetMode="External"/><Relationship Id="rId211" Type="http://schemas.openxmlformats.org/officeDocument/2006/relationships/hyperlink" Target="mailto:r.2chkin@yandex.ru" TargetMode="External"/><Relationship Id="rId23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4"/>
  <sheetViews>
    <sheetView tabSelected="1" workbookViewId="0">
      <pane ySplit="1" topLeftCell="A154" activePane="bottomLeft" state="frozen"/>
      <selection pane="bottomLeft" activeCell="C167" sqref="C167"/>
    </sheetView>
  </sheetViews>
  <sheetFormatPr defaultColWidth="15.140625" defaultRowHeight="15" customHeight="1" x14ac:dyDescent="0.25"/>
  <cols>
    <col min="1" max="1" width="11" style="26" customWidth="1"/>
    <col min="2" max="2" width="8.85546875" style="26" customWidth="1"/>
    <col min="3" max="3" width="28.5703125" style="26" customWidth="1"/>
    <col min="4" max="4" width="14.42578125" style="26" customWidth="1"/>
    <col min="5" max="5" width="15.42578125" style="26" customWidth="1"/>
    <col min="6" max="6" width="11.42578125" style="26" customWidth="1"/>
    <col min="7" max="7" width="17.5703125" style="26" customWidth="1"/>
    <col min="8" max="8" width="11.42578125" style="26" customWidth="1"/>
    <col min="9" max="10" width="0" hidden="1" customWidth="1"/>
    <col min="11" max="17" width="6.5703125" hidden="1" customWidth="1"/>
    <col min="18" max="19" width="13.28515625" hidden="1" customWidth="1"/>
    <col min="20" max="20" width="6.7109375" customWidth="1"/>
  </cols>
  <sheetData>
    <row r="1" spans="1:20" ht="28.5" customHeight="1" x14ac:dyDescent="0.25">
      <c r="A1" s="100" t="s">
        <v>0</v>
      </c>
      <c r="B1" s="100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49.5" customHeight="1" x14ac:dyDescent="0.25">
      <c r="A2" s="27" t="s">
        <v>8</v>
      </c>
      <c r="B2" s="28" t="s">
        <v>9</v>
      </c>
      <c r="C2" s="29" t="s">
        <v>10</v>
      </c>
      <c r="D2" s="29" t="s">
        <v>11</v>
      </c>
      <c r="E2" s="30" t="str">
        <f>HYPERLINK("mailto:geoasu@mail.ru%20%20%20%20%20%20%20%20%20%20%20%20%20%20%20%20%20%20%20%20%20%20%20%20%20%20%20%20%20%20%20%20%20%20%20%20%20%20(3852)%2029-12-75"," 8(3852) 29-12-75")</f>
        <v xml:space="preserve"> 8(3852) 29-12-75</v>
      </c>
      <c r="F2" s="29" t="s">
        <v>12</v>
      </c>
      <c r="G2" s="29" t="s">
        <v>13</v>
      </c>
      <c r="H2" s="29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 hidden="1" customHeight="1" x14ac:dyDescent="0.25">
      <c r="A3" s="27"/>
      <c r="B3" s="28"/>
      <c r="C3" s="29"/>
      <c r="D3" s="29"/>
      <c r="E3" s="30"/>
      <c r="F3" s="29"/>
      <c r="G3" s="29" t="s">
        <v>14</v>
      </c>
      <c r="H3" s="29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 hidden="1" customHeight="1" x14ac:dyDescent="0.25">
      <c r="A4" s="27"/>
      <c r="B4" s="28"/>
      <c r="C4" s="29"/>
      <c r="D4" s="29"/>
      <c r="E4" s="30"/>
      <c r="F4" s="29"/>
      <c r="G4" s="29" t="s">
        <v>15</v>
      </c>
      <c r="H4" s="29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 hidden="1" customHeight="1" x14ac:dyDescent="0.25">
      <c r="A5" s="27"/>
      <c r="B5" s="28"/>
      <c r="C5" s="29"/>
      <c r="D5" s="29"/>
      <c r="E5" s="30"/>
      <c r="F5" s="29"/>
      <c r="G5" s="29" t="s">
        <v>16</v>
      </c>
      <c r="H5" s="29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51" customHeight="1" x14ac:dyDescent="0.25">
      <c r="A6" s="27" t="s">
        <v>8</v>
      </c>
      <c r="B6" s="28" t="s">
        <v>17</v>
      </c>
      <c r="C6" s="29" t="s">
        <v>18</v>
      </c>
      <c r="D6" s="29" t="s">
        <v>19</v>
      </c>
      <c r="E6" s="29" t="s">
        <v>20</v>
      </c>
      <c r="F6" s="29" t="s">
        <v>21</v>
      </c>
      <c r="G6" s="29" t="s">
        <v>22</v>
      </c>
      <c r="H6" s="29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3.25" hidden="1" customHeight="1" x14ac:dyDescent="0.25">
      <c r="A7" s="27"/>
      <c r="B7" s="28"/>
      <c r="C7" s="29"/>
      <c r="D7" s="29"/>
      <c r="E7" s="29"/>
      <c r="F7" s="29"/>
      <c r="G7" s="29" t="s">
        <v>23</v>
      </c>
      <c r="H7" s="29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7.5" customHeight="1" x14ac:dyDescent="0.25">
      <c r="A8" s="27" t="s">
        <v>8</v>
      </c>
      <c r="B8" s="28" t="s">
        <v>24</v>
      </c>
      <c r="C8" s="29" t="s">
        <v>25</v>
      </c>
      <c r="D8" s="29" t="s">
        <v>26</v>
      </c>
      <c r="E8" s="29"/>
      <c r="F8" s="29" t="s">
        <v>27</v>
      </c>
      <c r="G8" s="29" t="s">
        <v>28</v>
      </c>
      <c r="H8" s="29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48" customHeight="1" x14ac:dyDescent="0.25">
      <c r="A9" s="27" t="s">
        <v>8</v>
      </c>
      <c r="B9" s="28" t="s">
        <v>29</v>
      </c>
      <c r="C9" s="29" t="s">
        <v>30</v>
      </c>
      <c r="D9" s="29" t="s">
        <v>31</v>
      </c>
      <c r="E9" s="29" t="s">
        <v>32</v>
      </c>
      <c r="F9" s="30" t="str">
        <f>HYPERLINK("mailto:biblrub@mail.ru","biblrub@mail.ru")</f>
        <v>biblrub@mail.ru</v>
      </c>
      <c r="G9" s="29" t="s">
        <v>33</v>
      </c>
      <c r="H9" s="29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48" customHeight="1" x14ac:dyDescent="0.25">
      <c r="A10" s="27" t="s">
        <v>8</v>
      </c>
      <c r="B10" s="28" t="s">
        <v>34</v>
      </c>
      <c r="C10" s="29" t="s">
        <v>35</v>
      </c>
      <c r="D10" s="29" t="s">
        <v>36</v>
      </c>
      <c r="E10" s="29" t="s">
        <v>37</v>
      </c>
      <c r="F10" s="31" t="s">
        <v>38</v>
      </c>
      <c r="G10" s="29" t="s">
        <v>39</v>
      </c>
      <c r="H10" s="29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23.25" hidden="1" customHeight="1" x14ac:dyDescent="0.25">
      <c r="A11" s="27"/>
      <c r="B11" s="28"/>
      <c r="C11" s="32"/>
      <c r="D11" s="29" t="s">
        <v>40</v>
      </c>
      <c r="E11" s="29">
        <v>79095031107</v>
      </c>
      <c r="F11" s="29" t="s">
        <v>41</v>
      </c>
      <c r="G11" s="29"/>
      <c r="H11" s="29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.75" hidden="1" customHeight="1" x14ac:dyDescent="0.25">
      <c r="A12" s="27"/>
      <c r="B12" s="28"/>
      <c r="C12" s="32"/>
      <c r="D12" s="29"/>
      <c r="E12" s="29"/>
      <c r="F12" s="29"/>
      <c r="G12" s="29"/>
      <c r="H12" s="29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1.25" customHeight="1" x14ac:dyDescent="0.25">
      <c r="A13" s="27" t="s">
        <v>42</v>
      </c>
      <c r="B13" s="28" t="s">
        <v>9</v>
      </c>
      <c r="C13" s="29" t="s">
        <v>43</v>
      </c>
      <c r="D13" s="29" t="s">
        <v>44</v>
      </c>
      <c r="E13" s="29" t="s">
        <v>45</v>
      </c>
      <c r="F13" s="29" t="s">
        <v>46</v>
      </c>
      <c r="G13" s="29" t="s">
        <v>47</v>
      </c>
      <c r="H13" s="29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5.75" hidden="1" customHeight="1" x14ac:dyDescent="0.25">
      <c r="A14" s="27"/>
      <c r="B14" s="28"/>
      <c r="C14" s="29"/>
      <c r="D14" s="29"/>
      <c r="E14" s="29"/>
      <c r="F14" s="29"/>
      <c r="G14" s="29" t="s">
        <v>48</v>
      </c>
      <c r="H14" s="29"/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1.25" customHeight="1" x14ac:dyDescent="0.25">
      <c r="A15" s="33" t="s">
        <v>42</v>
      </c>
      <c r="B15" s="34" t="s">
        <v>17</v>
      </c>
      <c r="C15" s="35" t="s">
        <v>49</v>
      </c>
      <c r="D15" s="35" t="s">
        <v>50</v>
      </c>
      <c r="E15" s="35"/>
      <c r="F15" s="35" t="s">
        <v>51</v>
      </c>
      <c r="G15" s="35" t="s">
        <v>52</v>
      </c>
      <c r="H15" s="36" t="s">
        <v>53</v>
      </c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29.25" hidden="1" customHeight="1" x14ac:dyDescent="0.25">
      <c r="A16" s="27"/>
      <c r="B16" s="28"/>
      <c r="C16" s="29"/>
      <c r="D16" s="29"/>
      <c r="E16" s="29" t="s">
        <v>54</v>
      </c>
      <c r="F16" s="29"/>
      <c r="G16" s="29"/>
      <c r="H16" s="29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1.25" customHeight="1" x14ac:dyDescent="0.25">
      <c r="A17" s="27" t="s">
        <v>42</v>
      </c>
      <c r="B17" s="28" t="s">
        <v>24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29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27.75" hidden="1" customHeight="1" x14ac:dyDescent="0.25">
      <c r="A18" s="27"/>
      <c r="B18" s="28"/>
      <c r="C18" s="29"/>
      <c r="D18" s="29"/>
      <c r="E18" s="29"/>
      <c r="F18" s="29"/>
      <c r="G18" s="29"/>
      <c r="H18" s="29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27.75" customHeight="1" x14ac:dyDescent="0.25">
      <c r="A19" s="27" t="s">
        <v>42</v>
      </c>
      <c r="B19" s="28" t="s">
        <v>29</v>
      </c>
      <c r="C19" s="29" t="s">
        <v>60</v>
      </c>
      <c r="D19" s="29" t="s">
        <v>61</v>
      </c>
      <c r="E19" s="29" t="s">
        <v>62</v>
      </c>
      <c r="F19" s="37" t="str">
        <f>HYPERLINK("mailto:khingan-press@mail.ru","khingan-press@mail.ru")</f>
        <v>khingan-press@mail.ru</v>
      </c>
      <c r="G19" s="29" t="s">
        <v>63</v>
      </c>
      <c r="H19" s="29" t="s">
        <v>64</v>
      </c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27.75" hidden="1" customHeight="1" x14ac:dyDescent="0.25">
      <c r="A20" s="27"/>
      <c r="B20" s="28"/>
      <c r="C20" s="29"/>
      <c r="D20" s="29"/>
      <c r="E20" s="29"/>
      <c r="F20" s="38"/>
      <c r="G20" s="29"/>
      <c r="H20" s="29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34.5" customHeight="1" x14ac:dyDescent="0.25">
      <c r="A21" s="27" t="s">
        <v>42</v>
      </c>
      <c r="B21" s="28" t="s">
        <v>34</v>
      </c>
      <c r="C21" s="29" t="s">
        <v>65</v>
      </c>
      <c r="D21" s="29" t="s">
        <v>66</v>
      </c>
      <c r="E21" s="29">
        <v>89143856313</v>
      </c>
      <c r="F21" s="29" t="s">
        <v>67</v>
      </c>
      <c r="G21" s="29" t="s">
        <v>68</v>
      </c>
      <c r="H21" s="29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34.5" customHeight="1" x14ac:dyDescent="0.25">
      <c r="A22" s="27" t="s">
        <v>42</v>
      </c>
      <c r="B22" s="28" t="s">
        <v>69</v>
      </c>
      <c r="C22" s="29" t="s">
        <v>70</v>
      </c>
      <c r="D22" s="29" t="s">
        <v>71</v>
      </c>
      <c r="E22" s="29" t="s">
        <v>72</v>
      </c>
      <c r="F22" s="29" t="s">
        <v>73</v>
      </c>
      <c r="G22" s="29" t="s">
        <v>74</v>
      </c>
      <c r="H22" s="29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34.5" customHeight="1" x14ac:dyDescent="0.25">
      <c r="A23" s="27" t="s">
        <v>75</v>
      </c>
      <c r="B23" s="28" t="s">
        <v>9</v>
      </c>
      <c r="C23" s="29" t="s">
        <v>76</v>
      </c>
      <c r="D23" s="29" t="s">
        <v>77</v>
      </c>
      <c r="E23" s="29" t="s">
        <v>78</v>
      </c>
      <c r="F23" s="29" t="s">
        <v>79</v>
      </c>
      <c r="G23" s="29" t="s">
        <v>80</v>
      </c>
      <c r="H23" s="29" t="s">
        <v>81</v>
      </c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34.5" customHeight="1" x14ac:dyDescent="0.25">
      <c r="A24" s="27" t="s">
        <v>75</v>
      </c>
      <c r="B24" s="28" t="s">
        <v>17</v>
      </c>
      <c r="C24" s="29" t="s">
        <v>82</v>
      </c>
      <c r="D24" s="29" t="s">
        <v>83</v>
      </c>
      <c r="E24" s="29" t="s">
        <v>84</v>
      </c>
      <c r="F24" s="29" t="s">
        <v>85</v>
      </c>
      <c r="G24" s="29" t="s">
        <v>86</v>
      </c>
      <c r="H24" s="29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34.5" customHeight="1" x14ac:dyDescent="0.25">
      <c r="A25" s="39" t="s">
        <v>75</v>
      </c>
      <c r="B25" s="40" t="s">
        <v>24</v>
      </c>
      <c r="C25" s="41" t="s">
        <v>87</v>
      </c>
      <c r="D25" s="41" t="s">
        <v>88</v>
      </c>
      <c r="E25" s="41">
        <v>89638198489</v>
      </c>
      <c r="F25" s="41" t="s">
        <v>89</v>
      </c>
      <c r="G25" s="41" t="s">
        <v>90</v>
      </c>
      <c r="H25" s="42" t="s">
        <v>91</v>
      </c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1.25" customHeight="1" x14ac:dyDescent="0.25">
      <c r="A26" s="27" t="s">
        <v>75</v>
      </c>
      <c r="B26" s="28" t="s">
        <v>29</v>
      </c>
      <c r="C26" s="29" t="s">
        <v>92</v>
      </c>
      <c r="D26" s="29" t="s">
        <v>93</v>
      </c>
      <c r="E26" s="29" t="s">
        <v>94</v>
      </c>
      <c r="F26" s="29" t="s">
        <v>95</v>
      </c>
      <c r="G26" s="29" t="s">
        <v>96</v>
      </c>
      <c r="H26" s="29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23.25" hidden="1" customHeight="1" x14ac:dyDescent="0.25">
      <c r="A27" s="27"/>
      <c r="B27" s="28"/>
      <c r="C27" s="29"/>
      <c r="D27" s="29"/>
      <c r="E27" s="29"/>
      <c r="F27" s="29" t="s">
        <v>97</v>
      </c>
      <c r="G27" s="29"/>
      <c r="H27" s="29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23.25" hidden="1" customHeight="1" x14ac:dyDescent="0.25">
      <c r="A28" s="27"/>
      <c r="B28" s="28"/>
      <c r="C28" s="29"/>
      <c r="D28" s="29" t="s">
        <v>98</v>
      </c>
      <c r="E28" s="29" t="s">
        <v>99</v>
      </c>
      <c r="F28" s="32"/>
      <c r="G28" s="29"/>
      <c r="H28" s="29"/>
      <c r="I28" s="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1.25" customHeight="1" x14ac:dyDescent="0.25">
      <c r="A29" s="27" t="s">
        <v>75</v>
      </c>
      <c r="B29" s="28" t="s">
        <v>34</v>
      </c>
      <c r="C29" s="29" t="s">
        <v>100</v>
      </c>
      <c r="D29" s="29" t="s">
        <v>101</v>
      </c>
      <c r="E29" s="29" t="s">
        <v>102</v>
      </c>
      <c r="F29" s="29" t="s">
        <v>103</v>
      </c>
      <c r="G29" s="29" t="s">
        <v>104</v>
      </c>
      <c r="H29" s="43" t="s">
        <v>105</v>
      </c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1.25" customHeight="1" x14ac:dyDescent="0.25">
      <c r="A30" s="27" t="s">
        <v>75</v>
      </c>
      <c r="B30" s="28" t="s">
        <v>69</v>
      </c>
      <c r="C30" s="29" t="s">
        <v>106</v>
      </c>
      <c r="D30" s="29" t="s">
        <v>107</v>
      </c>
      <c r="E30" s="29">
        <v>89214954965</v>
      </c>
      <c r="F30" s="29" t="s">
        <v>108</v>
      </c>
      <c r="G30" s="29" t="s">
        <v>109</v>
      </c>
      <c r="H30" s="29"/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1.25" customHeight="1" x14ac:dyDescent="0.25">
      <c r="A31" s="27" t="s">
        <v>75</v>
      </c>
      <c r="B31" s="28" t="s">
        <v>110</v>
      </c>
      <c r="C31" s="29" t="s">
        <v>111</v>
      </c>
      <c r="D31" s="29" t="s">
        <v>112</v>
      </c>
      <c r="E31" s="29" t="s">
        <v>113</v>
      </c>
      <c r="F31" s="29" t="s">
        <v>114</v>
      </c>
      <c r="G31" s="29" t="s">
        <v>115</v>
      </c>
      <c r="H31" s="29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1.25" customHeight="1" x14ac:dyDescent="0.25">
      <c r="A32" s="27" t="s">
        <v>116</v>
      </c>
      <c r="B32" s="28" t="s">
        <v>9</v>
      </c>
      <c r="C32" s="29" t="s">
        <v>117</v>
      </c>
      <c r="D32" s="29" t="s">
        <v>118</v>
      </c>
      <c r="E32" s="29" t="s">
        <v>119</v>
      </c>
      <c r="F32" s="29" t="s">
        <v>120</v>
      </c>
      <c r="G32" s="29" t="s">
        <v>121</v>
      </c>
      <c r="H32" s="29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39.75" hidden="1" customHeight="1" x14ac:dyDescent="0.25">
      <c r="A33" s="27"/>
      <c r="B33" s="28"/>
      <c r="C33" s="29"/>
      <c r="D33" s="29"/>
      <c r="E33" s="29" t="s">
        <v>122</v>
      </c>
      <c r="F33" s="29"/>
      <c r="G33" s="29"/>
      <c r="H33" s="29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23.25" customHeight="1" x14ac:dyDescent="0.25">
      <c r="A34" s="27" t="s">
        <v>116</v>
      </c>
      <c r="B34" s="28" t="s">
        <v>17</v>
      </c>
      <c r="C34" s="29" t="s">
        <v>123</v>
      </c>
      <c r="D34" s="29" t="s">
        <v>124</v>
      </c>
      <c r="E34" s="29" t="s">
        <v>125</v>
      </c>
      <c r="F34" s="29" t="s">
        <v>126</v>
      </c>
      <c r="G34" s="29" t="s">
        <v>127</v>
      </c>
      <c r="H34" s="43" t="s">
        <v>128</v>
      </c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23.25" hidden="1" customHeight="1" x14ac:dyDescent="0.25">
      <c r="A35" s="27"/>
      <c r="B35" s="28"/>
      <c r="C35" s="29"/>
      <c r="D35" s="29"/>
      <c r="E35" s="29" t="s">
        <v>129</v>
      </c>
      <c r="F35" s="29" t="s">
        <v>130</v>
      </c>
      <c r="G35" s="29"/>
      <c r="H35" s="29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5.75" hidden="1" customHeight="1" x14ac:dyDescent="0.25">
      <c r="A36" s="27"/>
      <c r="B36" s="28"/>
      <c r="C36" s="29"/>
      <c r="D36" s="29"/>
      <c r="E36" s="29" t="s">
        <v>122</v>
      </c>
      <c r="F36" s="32"/>
      <c r="G36" s="29"/>
      <c r="H36" s="29"/>
      <c r="I36" s="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1.25" customHeight="1" x14ac:dyDescent="0.25">
      <c r="A37" s="27" t="s">
        <v>116</v>
      </c>
      <c r="B37" s="28" t="s">
        <v>24</v>
      </c>
      <c r="C37" s="29" t="s">
        <v>131</v>
      </c>
      <c r="D37" s="29" t="s">
        <v>132</v>
      </c>
      <c r="E37" s="29">
        <v>89275792197</v>
      </c>
      <c r="F37" s="29" t="s">
        <v>133</v>
      </c>
      <c r="G37" s="29" t="s">
        <v>134</v>
      </c>
      <c r="H37" s="29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1.25" customHeight="1" x14ac:dyDescent="0.25">
      <c r="A38" s="27" t="s">
        <v>135</v>
      </c>
      <c r="B38" s="28" t="s">
        <v>9</v>
      </c>
      <c r="C38" s="29" t="s">
        <v>136</v>
      </c>
      <c r="D38" s="29"/>
      <c r="E38" s="29" t="s">
        <v>137</v>
      </c>
      <c r="F38" s="29"/>
      <c r="G38" s="29" t="s">
        <v>138</v>
      </c>
      <c r="H38" s="29"/>
      <c r="I38" s="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68.25" hidden="1" customHeight="1" x14ac:dyDescent="0.25">
      <c r="A39" s="27"/>
      <c r="B39" s="28"/>
      <c r="C39" s="29"/>
      <c r="D39" s="29" t="s">
        <v>139</v>
      </c>
      <c r="E39" s="29"/>
      <c r="F39" s="29"/>
      <c r="G39" s="29" t="s">
        <v>140</v>
      </c>
      <c r="H39" s="29"/>
      <c r="I39" s="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1.25" customHeight="1" x14ac:dyDescent="0.25">
      <c r="A40" s="27" t="s">
        <v>141</v>
      </c>
      <c r="B40" s="28" t="s">
        <v>9</v>
      </c>
      <c r="C40" s="29" t="s">
        <v>142</v>
      </c>
      <c r="D40" s="29" t="s">
        <v>143</v>
      </c>
      <c r="E40" s="29" t="s">
        <v>144</v>
      </c>
      <c r="F40" s="29" t="s">
        <v>145</v>
      </c>
      <c r="G40" s="29" t="s">
        <v>146</v>
      </c>
      <c r="H40" s="29"/>
      <c r="I40" s="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5.75" hidden="1" customHeight="1" x14ac:dyDescent="0.25">
      <c r="A41" s="27"/>
      <c r="B41" s="28"/>
      <c r="C41" s="29"/>
      <c r="D41" s="29"/>
      <c r="E41" s="29"/>
      <c r="F41" s="29"/>
      <c r="G41" s="29"/>
      <c r="H41" s="29"/>
      <c r="I41" s="3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5" hidden="1" customHeight="1" x14ac:dyDescent="0.25">
      <c r="A42" s="27"/>
      <c r="B42" s="28"/>
      <c r="C42" s="29"/>
      <c r="D42" s="29" t="s">
        <v>147</v>
      </c>
      <c r="E42" s="29" t="s">
        <v>148</v>
      </c>
      <c r="F42" s="29" t="s">
        <v>149</v>
      </c>
      <c r="G42" s="29"/>
      <c r="H42" s="29"/>
      <c r="I42" s="3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5.75" hidden="1" customHeight="1" x14ac:dyDescent="0.25">
      <c r="A43" s="27"/>
      <c r="B43" s="28"/>
      <c r="C43" s="29"/>
      <c r="D43" s="29"/>
      <c r="E43" s="29"/>
      <c r="F43" s="32"/>
      <c r="G43" s="29"/>
      <c r="H43" s="29"/>
      <c r="I43" s="3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1.25" customHeight="1" x14ac:dyDescent="0.25">
      <c r="A44" s="27" t="s">
        <v>141</v>
      </c>
      <c r="B44" s="28" t="s">
        <v>17</v>
      </c>
      <c r="C44" s="29" t="s">
        <v>150</v>
      </c>
      <c r="D44" s="29" t="s">
        <v>151</v>
      </c>
      <c r="E44" s="29" t="s">
        <v>152</v>
      </c>
      <c r="F44" s="29" t="s">
        <v>153</v>
      </c>
      <c r="G44" s="29" t="s">
        <v>154</v>
      </c>
      <c r="H44" s="29"/>
      <c r="I44" s="3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5.75" hidden="1" customHeight="1" x14ac:dyDescent="0.25">
      <c r="A45" s="27"/>
      <c r="B45" s="28"/>
      <c r="C45" s="29"/>
      <c r="D45" s="29"/>
      <c r="E45" s="29"/>
      <c r="F45" s="29"/>
      <c r="G45" s="29"/>
      <c r="H45" s="29"/>
      <c r="I45" s="3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23.25" customHeight="1" x14ac:dyDescent="0.25">
      <c r="A46" s="27" t="s">
        <v>141</v>
      </c>
      <c r="B46" s="28" t="s">
        <v>24</v>
      </c>
      <c r="C46" s="29" t="s">
        <v>155</v>
      </c>
      <c r="D46" s="29" t="s">
        <v>156</v>
      </c>
      <c r="E46" s="44">
        <v>89103317442</v>
      </c>
      <c r="F46" s="29"/>
      <c r="G46" s="29" t="s">
        <v>157</v>
      </c>
      <c r="H46" s="29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34.5" customHeight="1" x14ac:dyDescent="0.25">
      <c r="A47" s="27" t="s">
        <v>141</v>
      </c>
      <c r="B47" s="28" t="s">
        <v>29</v>
      </c>
      <c r="C47" s="29" t="s">
        <v>158</v>
      </c>
      <c r="D47" s="29" t="s">
        <v>159</v>
      </c>
      <c r="E47" s="29" t="s">
        <v>160</v>
      </c>
      <c r="F47" s="29" t="s">
        <v>161</v>
      </c>
      <c r="G47" s="29" t="s">
        <v>162</v>
      </c>
      <c r="H47" s="43" t="s">
        <v>163</v>
      </c>
      <c r="I47" s="3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34.5" customHeight="1" x14ac:dyDescent="0.25">
      <c r="A48" s="27" t="s">
        <v>164</v>
      </c>
      <c r="B48" s="28" t="s">
        <v>9</v>
      </c>
      <c r="C48" s="29" t="s">
        <v>165</v>
      </c>
      <c r="D48" s="29" t="s">
        <v>166</v>
      </c>
      <c r="E48" s="29"/>
      <c r="F48" s="29" t="s">
        <v>167</v>
      </c>
      <c r="G48" s="29" t="s">
        <v>168</v>
      </c>
      <c r="H48" s="29"/>
      <c r="I48" s="3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34.5" customHeight="1" x14ac:dyDescent="0.25">
      <c r="A49" s="27" t="s">
        <v>164</v>
      </c>
      <c r="B49" s="28" t="s">
        <v>17</v>
      </c>
      <c r="C49" s="29" t="s">
        <v>169</v>
      </c>
      <c r="D49" s="29" t="s">
        <v>170</v>
      </c>
      <c r="E49" s="29" t="s">
        <v>171</v>
      </c>
      <c r="F49" s="29" t="s">
        <v>172</v>
      </c>
      <c r="G49" s="29" t="s">
        <v>173</v>
      </c>
      <c r="H49" s="29"/>
      <c r="I49" s="3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1.25" customHeight="1" x14ac:dyDescent="0.25">
      <c r="A50" s="27" t="s">
        <v>174</v>
      </c>
      <c r="B50" s="28" t="s">
        <v>9</v>
      </c>
      <c r="C50" s="29" t="s">
        <v>175</v>
      </c>
      <c r="D50" s="29" t="s">
        <v>176</v>
      </c>
      <c r="E50" s="29" t="s">
        <v>177</v>
      </c>
      <c r="F50" s="29" t="s">
        <v>178</v>
      </c>
      <c r="G50" s="29" t="s">
        <v>179</v>
      </c>
      <c r="H50" s="29"/>
      <c r="I50" s="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5.75" hidden="1" customHeight="1" x14ac:dyDescent="0.25">
      <c r="A51" s="27"/>
      <c r="B51" s="28"/>
      <c r="C51" s="29"/>
      <c r="D51" s="29"/>
      <c r="E51" s="29"/>
      <c r="F51" s="29"/>
      <c r="G51" s="29"/>
      <c r="H51" s="29"/>
      <c r="I51" s="3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34.5" customHeight="1" x14ac:dyDescent="0.25">
      <c r="A52" s="27" t="s">
        <v>174</v>
      </c>
      <c r="B52" s="28" t="s">
        <v>17</v>
      </c>
      <c r="C52" s="29" t="s">
        <v>180</v>
      </c>
      <c r="D52" s="29" t="s">
        <v>181</v>
      </c>
      <c r="E52" s="29" t="s">
        <v>182</v>
      </c>
      <c r="F52" s="29" t="s">
        <v>183</v>
      </c>
      <c r="G52" s="29" t="s">
        <v>184</v>
      </c>
      <c r="H52" s="29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45.75" customHeight="1" x14ac:dyDescent="0.25">
      <c r="A53" s="27" t="s">
        <v>174</v>
      </c>
      <c r="B53" s="28" t="s">
        <v>24</v>
      </c>
      <c r="C53" s="29" t="s">
        <v>185</v>
      </c>
      <c r="D53" s="29" t="s">
        <v>186</v>
      </c>
      <c r="E53" s="29" t="s">
        <v>187</v>
      </c>
      <c r="F53" s="29"/>
      <c r="G53" s="29" t="s">
        <v>188</v>
      </c>
      <c r="H53" s="29"/>
      <c r="I53" s="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23.25" customHeight="1" x14ac:dyDescent="0.25">
      <c r="A54" s="27" t="s">
        <v>174</v>
      </c>
      <c r="B54" s="28" t="s">
        <v>29</v>
      </c>
      <c r="C54" s="29" t="s">
        <v>189</v>
      </c>
      <c r="D54" s="29" t="s">
        <v>190</v>
      </c>
      <c r="E54" s="29" t="s">
        <v>191</v>
      </c>
      <c r="F54" s="29" t="s">
        <v>192</v>
      </c>
      <c r="G54" s="29" t="s">
        <v>193</v>
      </c>
      <c r="H54" s="29"/>
      <c r="I54" s="3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5" hidden="1" customHeight="1" x14ac:dyDescent="0.25">
      <c r="A55" s="27"/>
      <c r="B55" s="28"/>
      <c r="C55" s="29"/>
      <c r="D55" s="29"/>
      <c r="E55" s="29"/>
      <c r="F55" s="29"/>
      <c r="G55" s="29" t="s">
        <v>194</v>
      </c>
      <c r="H55" s="29"/>
      <c r="I55" s="3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5.75" hidden="1" customHeight="1" x14ac:dyDescent="0.25">
      <c r="A56" s="27"/>
      <c r="B56" s="28"/>
      <c r="C56" s="29"/>
      <c r="D56" s="29"/>
      <c r="E56" s="29"/>
      <c r="F56" s="29"/>
      <c r="G56" s="29" t="s">
        <v>195</v>
      </c>
      <c r="H56" s="29"/>
      <c r="I56" s="3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23.25" hidden="1" customHeight="1" x14ac:dyDescent="0.25">
      <c r="A57" s="27"/>
      <c r="B57" s="28"/>
      <c r="C57" s="29"/>
      <c r="D57" s="29" t="s">
        <v>196</v>
      </c>
      <c r="E57" s="29">
        <v>88444538402</v>
      </c>
      <c r="F57" s="29" t="s">
        <v>197</v>
      </c>
      <c r="G57" s="29">
        <v>403233</v>
      </c>
      <c r="H57" s="29"/>
      <c r="I57" s="3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1.25" customHeight="1" x14ac:dyDescent="0.25">
      <c r="A58" s="27" t="s">
        <v>174</v>
      </c>
      <c r="B58" s="28" t="s">
        <v>34</v>
      </c>
      <c r="C58" s="29" t="s">
        <v>198</v>
      </c>
      <c r="D58" s="29" t="s">
        <v>199</v>
      </c>
      <c r="E58" s="45" t="s">
        <v>200</v>
      </c>
      <c r="F58" s="29" t="s">
        <v>201</v>
      </c>
      <c r="G58" s="29" t="s">
        <v>202</v>
      </c>
      <c r="H58" s="46" t="str">
        <f>HYPERLINK("http://atamanovka-sosh.ucoz.ru/dok/vtoroj_vserossijskij_geograficheskij_diktant.pdf","http://atamanovka-sosh.ucoz.ru/dok/vtoroj_vserossijskij_geograficheskij_diktant.pdf")</f>
        <v>http://atamanovka-sosh.ucoz.ru/dok/vtoroj_vserossijskij_geograficheskij_diktant.pdf</v>
      </c>
      <c r="I58" s="3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34.5" hidden="1" customHeight="1" x14ac:dyDescent="0.25">
      <c r="A59" s="27"/>
      <c r="B59" s="28"/>
      <c r="C59" s="29"/>
      <c r="D59" s="29"/>
      <c r="E59" s="45"/>
      <c r="F59" s="29"/>
      <c r="G59" s="29" t="s">
        <v>203</v>
      </c>
      <c r="H59" s="38"/>
      <c r="I59" s="3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22.5" customHeight="1" x14ac:dyDescent="0.25">
      <c r="A60" s="27" t="s">
        <v>174</v>
      </c>
      <c r="B60" s="28" t="s">
        <v>69</v>
      </c>
      <c r="C60" s="29" t="s">
        <v>204</v>
      </c>
      <c r="D60" s="29" t="s">
        <v>205</v>
      </c>
      <c r="E60" s="29">
        <v>89375484643</v>
      </c>
      <c r="F60" s="29" t="s">
        <v>206</v>
      </c>
      <c r="G60" s="29" t="s">
        <v>207</v>
      </c>
      <c r="H60" s="43" t="s">
        <v>208</v>
      </c>
      <c r="I60" s="3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23.25" hidden="1" customHeight="1" x14ac:dyDescent="0.25">
      <c r="A61" s="27"/>
      <c r="B61" s="28"/>
      <c r="C61" s="29" t="s">
        <v>209</v>
      </c>
      <c r="D61" s="29"/>
      <c r="E61" s="29"/>
      <c r="F61" s="29"/>
      <c r="G61" s="29" t="s">
        <v>210</v>
      </c>
      <c r="H61" s="29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57" customHeight="1" x14ac:dyDescent="0.25">
      <c r="A62" s="27" t="s">
        <v>174</v>
      </c>
      <c r="B62" s="28" t="s">
        <v>110</v>
      </c>
      <c r="C62" s="29" t="s">
        <v>211</v>
      </c>
      <c r="D62" s="29" t="s">
        <v>212</v>
      </c>
      <c r="E62" s="29" t="s">
        <v>213</v>
      </c>
      <c r="F62" s="29" t="s">
        <v>214</v>
      </c>
      <c r="G62" s="29" t="s">
        <v>215</v>
      </c>
      <c r="H62" s="37" t="str">
        <f>HYPERLINK("http://pokrovka-shkola.ucoz.ru/news/vserossijskij_geograficheskij_diktant/2016-10-31-254","http://pokrovka-shkola.ucoz.ru/news/vserossijskij_geograficheskij_diktant/2016-10-31-254")</f>
        <v>http://pokrovka-shkola.ucoz.ru/news/vserossijskij_geograficheskij_diktant/2016-10-31-254</v>
      </c>
      <c r="I62" s="3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1.25" customHeight="1" x14ac:dyDescent="0.25">
      <c r="A63" s="27" t="s">
        <v>216</v>
      </c>
      <c r="B63" s="28" t="s">
        <v>9</v>
      </c>
      <c r="C63" s="29" t="s">
        <v>217</v>
      </c>
      <c r="D63" s="29" t="s">
        <v>218</v>
      </c>
      <c r="E63" s="29" t="s">
        <v>219</v>
      </c>
      <c r="F63" s="29" t="s">
        <v>220</v>
      </c>
      <c r="G63" s="29" t="s">
        <v>221</v>
      </c>
      <c r="H63" s="29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5.75" hidden="1" customHeight="1" x14ac:dyDescent="0.25">
      <c r="A64" s="27"/>
      <c r="B64" s="28"/>
      <c r="C64" s="29"/>
      <c r="D64" s="29"/>
      <c r="E64" s="29"/>
      <c r="F64" s="29"/>
      <c r="G64" s="29"/>
      <c r="H64" s="29"/>
      <c r="I64" s="3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23.25" customHeight="1" x14ac:dyDescent="0.25">
      <c r="A65" s="27" t="s">
        <v>216</v>
      </c>
      <c r="B65" s="28" t="s">
        <v>17</v>
      </c>
      <c r="C65" s="29" t="s">
        <v>222</v>
      </c>
      <c r="D65" s="29" t="s">
        <v>223</v>
      </c>
      <c r="E65" s="29">
        <v>89115047777</v>
      </c>
      <c r="F65" s="29" t="s">
        <v>224</v>
      </c>
      <c r="G65" s="29" t="s">
        <v>225</v>
      </c>
      <c r="H65" s="29"/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34.5" customHeight="1" x14ac:dyDescent="0.25">
      <c r="A66" s="27" t="s">
        <v>216</v>
      </c>
      <c r="B66" s="28" t="s">
        <v>24</v>
      </c>
      <c r="C66" s="29" t="s">
        <v>226</v>
      </c>
      <c r="D66" s="29" t="s">
        <v>227</v>
      </c>
      <c r="E66" s="29" t="s">
        <v>228</v>
      </c>
      <c r="F66" s="30" t="str">
        <f>HYPERLINK("mailto:zav_spo@mail.ru","zav_spo@mail.ru")</f>
        <v>zav_spo@mail.ru</v>
      </c>
      <c r="G66" s="29" t="s">
        <v>229</v>
      </c>
      <c r="H66" s="30"/>
      <c r="I66" s="3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1.25" customHeight="1" x14ac:dyDescent="0.25">
      <c r="A67" s="27" t="s">
        <v>216</v>
      </c>
      <c r="B67" s="28" t="s">
        <v>29</v>
      </c>
      <c r="C67" s="29" t="s">
        <v>230</v>
      </c>
      <c r="D67" s="29" t="s">
        <v>231</v>
      </c>
      <c r="E67" s="29" t="s">
        <v>232</v>
      </c>
      <c r="F67" s="29" t="s">
        <v>233</v>
      </c>
      <c r="G67" s="29" t="s">
        <v>234</v>
      </c>
      <c r="H67" s="29"/>
      <c r="I67" s="3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5.75" hidden="1" customHeight="1" x14ac:dyDescent="0.25">
      <c r="A68" s="27"/>
      <c r="B68" s="28"/>
      <c r="C68" s="29"/>
      <c r="D68" s="29"/>
      <c r="E68" s="29"/>
      <c r="F68" s="29"/>
      <c r="G68" s="29"/>
      <c r="H68" s="29"/>
      <c r="I68" s="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5.75" customHeight="1" x14ac:dyDescent="0.25">
      <c r="A69" s="27" t="s">
        <v>216</v>
      </c>
      <c r="B69" s="28" t="s">
        <v>34</v>
      </c>
      <c r="C69" s="29" t="s">
        <v>235</v>
      </c>
      <c r="D69" s="29" t="s">
        <v>236</v>
      </c>
      <c r="E69" s="29" t="s">
        <v>237</v>
      </c>
      <c r="F69" s="46" t="str">
        <f>HYPERLINK("mailto:schyskoe@yandex.ru","schyskoe@yandex.ru")</f>
        <v>schyskoe@yandex.ru</v>
      </c>
      <c r="G69" s="29" t="s">
        <v>238</v>
      </c>
      <c r="H69" s="29"/>
      <c r="I69" s="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5.75" hidden="1" customHeight="1" x14ac:dyDescent="0.25">
      <c r="A70" s="27"/>
      <c r="B70" s="28"/>
      <c r="C70" s="29"/>
      <c r="D70" s="29"/>
      <c r="E70" s="29"/>
      <c r="F70" s="38"/>
      <c r="G70" s="29"/>
      <c r="H70" s="29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1.25" customHeight="1" x14ac:dyDescent="0.25">
      <c r="A71" s="27" t="s">
        <v>216</v>
      </c>
      <c r="B71" s="28" t="s">
        <v>69</v>
      </c>
      <c r="C71" s="29" t="s">
        <v>239</v>
      </c>
      <c r="D71" s="29" t="s">
        <v>240</v>
      </c>
      <c r="E71" s="29">
        <v>89211225191</v>
      </c>
      <c r="F71" s="29" t="s">
        <v>241</v>
      </c>
      <c r="G71" s="29" t="s">
        <v>242</v>
      </c>
      <c r="H71" s="29"/>
      <c r="I71" s="3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1.25" customHeight="1" x14ac:dyDescent="0.25">
      <c r="A72" s="27" t="s">
        <v>243</v>
      </c>
      <c r="B72" s="28" t="s">
        <v>9</v>
      </c>
      <c r="C72" s="29" t="s">
        <v>244</v>
      </c>
      <c r="D72" s="29" t="s">
        <v>245</v>
      </c>
      <c r="E72" s="29" t="s">
        <v>246</v>
      </c>
      <c r="F72" s="29" t="s">
        <v>247</v>
      </c>
      <c r="G72" s="29" t="s">
        <v>248</v>
      </c>
      <c r="H72" s="29"/>
      <c r="I72" s="3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5.75" hidden="1" customHeight="1" x14ac:dyDescent="0.25">
      <c r="A73" s="27"/>
      <c r="B73" s="28"/>
      <c r="C73" s="29"/>
      <c r="D73" s="29"/>
      <c r="E73" s="29" t="s">
        <v>249</v>
      </c>
      <c r="F73" s="29"/>
      <c r="G73" s="29"/>
      <c r="H73" s="29"/>
      <c r="I73" s="3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1.25" customHeight="1" x14ac:dyDescent="0.25">
      <c r="A74" s="27" t="s">
        <v>243</v>
      </c>
      <c r="B74" s="28" t="s">
        <v>17</v>
      </c>
      <c r="C74" s="29" t="s">
        <v>250</v>
      </c>
      <c r="D74" s="29" t="s">
        <v>251</v>
      </c>
      <c r="E74" s="29" t="s">
        <v>252</v>
      </c>
      <c r="F74" s="29" t="s">
        <v>253</v>
      </c>
      <c r="G74" s="29" t="s">
        <v>254</v>
      </c>
      <c r="H74" s="29" t="s">
        <v>255</v>
      </c>
      <c r="I74" s="3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1.25" customHeight="1" x14ac:dyDescent="0.25">
      <c r="A75" s="27" t="s">
        <v>243</v>
      </c>
      <c r="B75" s="28" t="s">
        <v>24</v>
      </c>
      <c r="C75" s="87" t="s">
        <v>256</v>
      </c>
      <c r="D75" s="87" t="s">
        <v>257</v>
      </c>
      <c r="E75" s="87" t="s">
        <v>258</v>
      </c>
      <c r="F75" s="88" t="s">
        <v>259</v>
      </c>
      <c r="G75" s="87" t="s">
        <v>260</v>
      </c>
      <c r="H75" s="29"/>
      <c r="I75" s="3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 ht="11.25" customHeight="1" x14ac:dyDescent="0.25">
      <c r="A76" s="27" t="s">
        <v>261</v>
      </c>
      <c r="B76" s="28" t="s">
        <v>9</v>
      </c>
      <c r="C76" s="29" t="s">
        <v>262</v>
      </c>
      <c r="D76" s="29" t="s">
        <v>263</v>
      </c>
      <c r="E76" s="29" t="s">
        <v>264</v>
      </c>
      <c r="F76" s="29" t="s">
        <v>265</v>
      </c>
      <c r="G76" s="29" t="s">
        <v>266</v>
      </c>
      <c r="H76" s="29"/>
      <c r="I76" s="3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5.75" hidden="1" customHeight="1" x14ac:dyDescent="0.25">
      <c r="A77" s="27"/>
      <c r="B77" s="28"/>
      <c r="C77" s="29"/>
      <c r="D77" s="29"/>
      <c r="E77" s="29"/>
      <c r="F77" s="29"/>
      <c r="G77" s="29"/>
      <c r="H77" s="29"/>
      <c r="I77" s="3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5.75" customHeight="1" x14ac:dyDescent="0.25">
      <c r="A78" s="27" t="s">
        <v>267</v>
      </c>
      <c r="B78" s="28"/>
      <c r="C78" s="29" t="s">
        <v>268</v>
      </c>
      <c r="D78" s="29" t="s">
        <v>269</v>
      </c>
      <c r="E78" s="29" t="s">
        <v>270</v>
      </c>
      <c r="F78" s="29" t="s">
        <v>271</v>
      </c>
      <c r="G78" s="29" t="s">
        <v>272</v>
      </c>
      <c r="H78" s="29"/>
      <c r="I78" s="3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5.75" hidden="1" customHeight="1" x14ac:dyDescent="0.25">
      <c r="A79" s="27"/>
      <c r="B79" s="28"/>
      <c r="C79" s="29"/>
      <c r="D79" s="29"/>
      <c r="E79" s="29"/>
      <c r="F79" s="29"/>
      <c r="G79" s="29"/>
      <c r="H79" s="29"/>
      <c r="I79" s="3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1.25" customHeight="1" x14ac:dyDescent="0.25">
      <c r="A80" s="27" t="s">
        <v>267</v>
      </c>
      <c r="B80" s="28" t="s">
        <v>9</v>
      </c>
      <c r="C80" s="29" t="s">
        <v>273</v>
      </c>
      <c r="D80" s="29" t="s">
        <v>274</v>
      </c>
      <c r="E80" s="29" t="s">
        <v>275</v>
      </c>
      <c r="F80" s="29" t="s">
        <v>276</v>
      </c>
      <c r="G80" s="29" t="s">
        <v>272</v>
      </c>
      <c r="H80" s="43" t="s">
        <v>277</v>
      </c>
      <c r="I80" s="3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36.75" hidden="1" customHeight="1" x14ac:dyDescent="0.25">
      <c r="A81" s="27"/>
      <c r="B81" s="28"/>
      <c r="C81" s="29"/>
      <c r="D81" s="29"/>
      <c r="E81" s="29"/>
      <c r="F81" s="29"/>
      <c r="G81" s="29"/>
      <c r="H81" s="29"/>
      <c r="I81" s="3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25.5" customHeight="1" x14ac:dyDescent="0.25">
      <c r="A82" s="27"/>
      <c r="B82" s="28"/>
      <c r="C82" s="29"/>
      <c r="D82" s="29" t="s">
        <v>278</v>
      </c>
      <c r="E82" s="29" t="s">
        <v>279</v>
      </c>
      <c r="F82" s="29" t="s">
        <v>280</v>
      </c>
      <c r="G82" s="29" t="s">
        <v>281</v>
      </c>
      <c r="H82" s="89"/>
      <c r="I82" s="3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25.5" customHeight="1" x14ac:dyDescent="0.25">
      <c r="A83" s="27" t="s">
        <v>282</v>
      </c>
      <c r="B83" s="28" t="s">
        <v>9</v>
      </c>
      <c r="C83" s="29" t="s">
        <v>283</v>
      </c>
      <c r="D83" s="29" t="s">
        <v>284</v>
      </c>
      <c r="E83" s="29">
        <v>89109948813</v>
      </c>
      <c r="F83" s="29" t="s">
        <v>285</v>
      </c>
      <c r="G83" s="29" t="s">
        <v>286</v>
      </c>
      <c r="H83" s="29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23.25" hidden="1" customHeight="1" x14ac:dyDescent="0.25">
      <c r="A84" s="27"/>
      <c r="B84" s="28"/>
      <c r="C84" s="29"/>
      <c r="D84" s="29" t="s">
        <v>287</v>
      </c>
      <c r="E84" s="29"/>
      <c r="F84" s="29"/>
      <c r="G84" s="29"/>
      <c r="H84" s="29"/>
      <c r="I84" s="3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27.75" hidden="1" customHeight="1" x14ac:dyDescent="0.25">
      <c r="A85" s="27"/>
      <c r="B85" s="28"/>
      <c r="C85" s="29"/>
      <c r="D85" s="32"/>
      <c r="E85" s="29">
        <v>89109853903</v>
      </c>
      <c r="F85" s="29"/>
      <c r="G85" s="29"/>
      <c r="H85" s="29"/>
      <c r="I85" s="3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1.25" customHeight="1" x14ac:dyDescent="0.25">
      <c r="A86" s="27" t="s">
        <v>282</v>
      </c>
      <c r="B86" s="28" t="s">
        <v>17</v>
      </c>
      <c r="C86" s="29" t="s">
        <v>288</v>
      </c>
      <c r="D86" s="29" t="s">
        <v>289</v>
      </c>
      <c r="E86" s="29" t="s">
        <v>290</v>
      </c>
      <c r="F86" s="29" t="s">
        <v>291</v>
      </c>
      <c r="G86" s="29" t="s">
        <v>292</v>
      </c>
      <c r="H86" s="43" t="s">
        <v>293</v>
      </c>
      <c r="I86" s="3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15.75" hidden="1" customHeight="1" x14ac:dyDescent="0.25">
      <c r="A87" s="27"/>
      <c r="B87" s="28"/>
      <c r="C87" s="29"/>
      <c r="D87" s="29"/>
      <c r="E87" s="29" t="s">
        <v>294</v>
      </c>
      <c r="F87" s="29"/>
      <c r="G87" s="29"/>
      <c r="H87" s="29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23.25" hidden="1" customHeight="1" x14ac:dyDescent="0.25">
      <c r="A88" s="27"/>
      <c r="B88" s="28"/>
      <c r="C88" s="29"/>
      <c r="D88" s="29"/>
      <c r="E88" s="29" t="s">
        <v>295</v>
      </c>
      <c r="F88" s="29"/>
      <c r="G88" s="29"/>
      <c r="H88" s="29"/>
      <c r="I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33.75" customHeight="1" x14ac:dyDescent="0.25">
      <c r="A89" s="27" t="s">
        <v>282</v>
      </c>
      <c r="B89" s="28" t="s">
        <v>24</v>
      </c>
      <c r="C89" s="29" t="s">
        <v>296</v>
      </c>
      <c r="D89" s="29" t="s">
        <v>297</v>
      </c>
      <c r="E89" s="29">
        <v>79806889503</v>
      </c>
      <c r="F89" s="29" t="s">
        <v>298</v>
      </c>
      <c r="G89" s="29" t="s">
        <v>299</v>
      </c>
      <c r="H89" s="29"/>
      <c r="I89" s="3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34.5" hidden="1" customHeight="1" x14ac:dyDescent="0.25">
      <c r="A90" s="27"/>
      <c r="B90" s="28"/>
      <c r="C90" s="29" t="s">
        <v>300</v>
      </c>
      <c r="D90" s="29"/>
      <c r="E90" s="29"/>
      <c r="F90" s="29"/>
      <c r="G90" s="29" t="s">
        <v>301</v>
      </c>
      <c r="H90" s="29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34.5" customHeight="1" x14ac:dyDescent="0.25">
      <c r="A91" s="27" t="s">
        <v>282</v>
      </c>
      <c r="B91" s="28" t="s">
        <v>29</v>
      </c>
      <c r="C91" s="29" t="s">
        <v>302</v>
      </c>
      <c r="D91" s="29" t="s">
        <v>303</v>
      </c>
      <c r="E91" s="29"/>
      <c r="F91" s="29"/>
      <c r="G91" s="29" t="s">
        <v>304</v>
      </c>
      <c r="H91" s="29"/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34.5" customHeight="1" x14ac:dyDescent="0.25">
      <c r="A92" s="27" t="s">
        <v>282</v>
      </c>
      <c r="B92" s="28" t="s">
        <v>34</v>
      </c>
      <c r="C92" s="29" t="s">
        <v>305</v>
      </c>
      <c r="D92" s="29" t="s">
        <v>306</v>
      </c>
      <c r="E92" s="29">
        <v>89038881854</v>
      </c>
      <c r="F92" s="29" t="s">
        <v>307</v>
      </c>
      <c r="G92" s="29" t="s">
        <v>308</v>
      </c>
      <c r="H92" s="29"/>
      <c r="I92" s="3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34.5" hidden="1" customHeight="1" x14ac:dyDescent="0.25">
      <c r="A93" s="27"/>
      <c r="B93" s="28"/>
      <c r="C93" s="29"/>
      <c r="D93" s="29"/>
      <c r="E93" s="29"/>
      <c r="F93" s="29"/>
      <c r="G93" s="29"/>
      <c r="H93" s="29"/>
      <c r="I93" s="3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22.5" customHeight="1" x14ac:dyDescent="0.25">
      <c r="A94" s="27" t="s">
        <v>310</v>
      </c>
      <c r="B94" s="28" t="s">
        <v>9</v>
      </c>
      <c r="C94" s="29" t="s">
        <v>311</v>
      </c>
      <c r="D94" s="29" t="s">
        <v>312</v>
      </c>
      <c r="E94" s="29">
        <v>89148767674</v>
      </c>
      <c r="F94" s="29" t="s">
        <v>313</v>
      </c>
      <c r="G94" s="29" t="s">
        <v>314</v>
      </c>
      <c r="H94" s="29"/>
      <c r="I94" s="3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5.75" hidden="1" customHeight="1" x14ac:dyDescent="0.25">
      <c r="A95" s="27"/>
      <c r="B95" s="28"/>
      <c r="C95" s="29"/>
      <c r="D95" s="29"/>
      <c r="E95" s="29"/>
      <c r="F95" s="29"/>
      <c r="G95" s="29" t="s">
        <v>315</v>
      </c>
      <c r="H95" s="29"/>
      <c r="I95" s="3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1.25" customHeight="1" x14ac:dyDescent="0.25">
      <c r="A96" s="27" t="s">
        <v>310</v>
      </c>
      <c r="B96" s="28" t="s">
        <v>17</v>
      </c>
      <c r="C96" s="29" t="s">
        <v>316</v>
      </c>
      <c r="D96" s="29" t="s">
        <v>317</v>
      </c>
      <c r="E96" s="29"/>
      <c r="F96" s="29" t="s">
        <v>318</v>
      </c>
      <c r="G96" s="29" t="s">
        <v>319</v>
      </c>
      <c r="H96" s="46" t="str">
        <f>HYPERLINK("http://www.bratsk-school32.ru/index.php/novosti/ob-yavleniya/483-vserossijskij-geograficheskij-diktant","http://www.bratsk-school32.ru/index.php/novosti/ob-yavleniya/483-vserossijskij-geograficheskij-diktant")</f>
        <v>http://www.bratsk-school32.ru/index.php/novosti/ob-yavleniya/483-vserossijskij-geograficheskij-diktant</v>
      </c>
      <c r="I96" s="3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5.75" hidden="1" customHeight="1" x14ac:dyDescent="0.25">
      <c r="A97" s="27"/>
      <c r="B97" s="28"/>
      <c r="C97" s="29"/>
      <c r="D97" s="29"/>
      <c r="E97" s="29">
        <v>89149488191</v>
      </c>
      <c r="F97" s="29"/>
      <c r="G97" s="29"/>
      <c r="H97" s="38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22.5" customHeight="1" x14ac:dyDescent="0.25">
      <c r="A98" s="27" t="s">
        <v>310</v>
      </c>
      <c r="B98" s="28" t="s">
        <v>24</v>
      </c>
      <c r="C98" s="29" t="s">
        <v>320</v>
      </c>
      <c r="D98" s="29" t="s">
        <v>321</v>
      </c>
      <c r="E98" s="29"/>
      <c r="F98" s="29" t="s">
        <v>322</v>
      </c>
      <c r="G98" s="29">
        <v>665132</v>
      </c>
      <c r="H98" s="29"/>
      <c r="I98" s="3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22.5" hidden="1" customHeight="1" x14ac:dyDescent="0.25">
      <c r="A99" s="27"/>
      <c r="B99" s="28"/>
      <c r="C99" s="29"/>
      <c r="D99" s="29" t="s">
        <v>323</v>
      </c>
      <c r="E99" s="29">
        <v>83955728132</v>
      </c>
      <c r="F99" s="29"/>
      <c r="G99" s="29" t="s">
        <v>309</v>
      </c>
      <c r="H99" s="29"/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5.75" hidden="1" customHeight="1" x14ac:dyDescent="0.25">
      <c r="A100" s="27"/>
      <c r="B100" s="28"/>
      <c r="C100" s="29"/>
      <c r="D100" s="32"/>
      <c r="E100" s="32"/>
      <c r="F100" s="29"/>
      <c r="G100" s="29" t="s">
        <v>324</v>
      </c>
      <c r="H100" s="29"/>
      <c r="I100" s="3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5.75" hidden="1" customHeight="1" x14ac:dyDescent="0.25">
      <c r="A101" s="27"/>
      <c r="B101" s="28"/>
      <c r="C101" s="29"/>
      <c r="D101" s="32"/>
      <c r="E101" s="32"/>
      <c r="F101" s="29"/>
      <c r="G101" s="29" t="s">
        <v>325</v>
      </c>
      <c r="H101" s="29"/>
      <c r="I101" s="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5.75" hidden="1" customHeight="1" x14ac:dyDescent="0.25">
      <c r="A102" s="27"/>
      <c r="B102" s="28"/>
      <c r="C102" s="29"/>
      <c r="D102" s="32"/>
      <c r="E102" s="32"/>
      <c r="F102" s="29"/>
      <c r="G102" s="29" t="s">
        <v>326</v>
      </c>
      <c r="H102" s="29"/>
      <c r="I102" s="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34.5" customHeight="1" x14ac:dyDescent="0.25">
      <c r="A103" s="27" t="s">
        <v>310</v>
      </c>
      <c r="B103" s="28" t="s">
        <v>29</v>
      </c>
      <c r="C103" s="29" t="s">
        <v>327</v>
      </c>
      <c r="D103" s="29" t="s">
        <v>328</v>
      </c>
      <c r="E103" s="29" t="s">
        <v>329</v>
      </c>
      <c r="F103" s="29" t="s">
        <v>330</v>
      </c>
      <c r="G103" s="29" t="s">
        <v>331</v>
      </c>
      <c r="H103" s="29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1.25" customHeight="1" x14ac:dyDescent="0.25">
      <c r="A104" s="27" t="s">
        <v>310</v>
      </c>
      <c r="B104" s="28" t="s">
        <v>34</v>
      </c>
      <c r="C104" s="29" t="s">
        <v>332</v>
      </c>
      <c r="D104" s="29" t="s">
        <v>333</v>
      </c>
      <c r="E104" s="29">
        <v>89149121796</v>
      </c>
      <c r="F104" s="29" t="s">
        <v>334</v>
      </c>
      <c r="G104" s="29" t="s">
        <v>335</v>
      </c>
      <c r="H104" s="43" t="s">
        <v>336</v>
      </c>
      <c r="I104" s="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5.75" hidden="1" customHeight="1" x14ac:dyDescent="0.25">
      <c r="A105" s="27"/>
      <c r="B105" s="28"/>
      <c r="C105" s="29"/>
      <c r="D105" s="29"/>
      <c r="E105" s="45">
        <v>89149121796</v>
      </c>
      <c r="F105" s="29"/>
      <c r="G105" s="29"/>
      <c r="H105" s="29"/>
      <c r="I105" s="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1.25" customHeight="1" x14ac:dyDescent="0.25">
      <c r="A106" s="27" t="s">
        <v>310</v>
      </c>
      <c r="B106" s="28" t="s">
        <v>69</v>
      </c>
      <c r="C106" s="29" t="s">
        <v>337</v>
      </c>
      <c r="D106" s="29" t="s">
        <v>338</v>
      </c>
      <c r="E106" s="29" t="s">
        <v>339</v>
      </c>
      <c r="F106" s="29" t="s">
        <v>340</v>
      </c>
      <c r="G106" s="29" t="s">
        <v>341</v>
      </c>
      <c r="H106" s="29"/>
      <c r="I106" s="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5.75" hidden="1" customHeight="1" x14ac:dyDescent="0.25">
      <c r="A107" s="27"/>
      <c r="B107" s="28"/>
      <c r="C107" s="29"/>
      <c r="D107" s="29"/>
      <c r="E107" s="29"/>
      <c r="F107" s="29"/>
      <c r="G107" s="29"/>
      <c r="H107" s="29"/>
      <c r="I107" s="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34.5" customHeight="1" x14ac:dyDescent="0.25">
      <c r="A108" s="27" t="s">
        <v>310</v>
      </c>
      <c r="B108" s="28" t="s">
        <v>110</v>
      </c>
      <c r="C108" s="29" t="s">
        <v>342</v>
      </c>
      <c r="D108" s="29" t="s">
        <v>343</v>
      </c>
      <c r="E108" s="29" t="s">
        <v>344</v>
      </c>
      <c r="F108" s="30" t="str">
        <f>HYPERLINK("mailto:gruzentseva@mail.ru","gruzentseva@mail.ru")</f>
        <v>gruzentseva@mail.ru</v>
      </c>
      <c r="G108" s="29" t="s">
        <v>345</v>
      </c>
      <c r="H108" s="30"/>
      <c r="I108" s="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22.5" customHeight="1" x14ac:dyDescent="0.25">
      <c r="A109" s="27" t="s">
        <v>310</v>
      </c>
      <c r="B109" s="28" t="s">
        <v>346</v>
      </c>
      <c r="C109" s="29" t="s">
        <v>347</v>
      </c>
      <c r="D109" s="29" t="s">
        <v>348</v>
      </c>
      <c r="E109" s="29">
        <v>89025615471</v>
      </c>
      <c r="F109" s="29" t="s">
        <v>349</v>
      </c>
      <c r="G109" s="29" t="s">
        <v>350</v>
      </c>
      <c r="H109" s="30"/>
      <c r="I109" s="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5.75" hidden="1" customHeight="1" x14ac:dyDescent="0.25">
      <c r="A110" s="27"/>
      <c r="B110" s="28"/>
      <c r="C110" s="29"/>
      <c r="D110" s="29"/>
      <c r="E110" s="29"/>
      <c r="F110" s="29"/>
      <c r="G110" s="29"/>
      <c r="H110" s="30"/>
      <c r="I110" s="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5.75" hidden="1" customHeight="1" x14ac:dyDescent="0.25">
      <c r="A111" s="27"/>
      <c r="B111" s="28"/>
      <c r="C111" s="29"/>
      <c r="D111" s="29"/>
      <c r="E111" s="29"/>
      <c r="F111" s="29"/>
      <c r="G111" s="29"/>
      <c r="H111" s="30"/>
      <c r="I111" s="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22.5" customHeight="1" x14ac:dyDescent="0.25">
      <c r="A112" s="27" t="s">
        <v>310</v>
      </c>
      <c r="B112" s="28" t="s">
        <v>351</v>
      </c>
      <c r="C112" s="29" t="s">
        <v>352</v>
      </c>
      <c r="D112" s="29" t="s">
        <v>353</v>
      </c>
      <c r="E112" s="29">
        <v>89025679871</v>
      </c>
      <c r="F112" s="29"/>
      <c r="G112" s="29"/>
      <c r="H112" s="30"/>
      <c r="I112" s="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5.75" hidden="1" customHeight="1" x14ac:dyDescent="0.25">
      <c r="A113" s="27"/>
      <c r="B113" s="28"/>
      <c r="C113" s="29"/>
      <c r="D113" s="29"/>
      <c r="E113" s="29"/>
      <c r="F113" s="29"/>
      <c r="G113" s="29"/>
      <c r="H113" s="30"/>
      <c r="I113" s="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23.25" hidden="1" customHeight="1" x14ac:dyDescent="0.25">
      <c r="A114" s="27"/>
      <c r="B114" s="28"/>
      <c r="C114" s="29"/>
      <c r="D114" s="29"/>
      <c r="E114" s="29"/>
      <c r="F114" s="47"/>
      <c r="G114" s="29"/>
      <c r="H114" s="30"/>
      <c r="I114" s="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22.5" customHeight="1" x14ac:dyDescent="0.25">
      <c r="A115" s="27" t="s">
        <v>310</v>
      </c>
      <c r="B115" s="28" t="s">
        <v>354</v>
      </c>
      <c r="C115" s="29" t="s">
        <v>355</v>
      </c>
      <c r="D115" s="29" t="s">
        <v>356</v>
      </c>
      <c r="E115" s="29">
        <v>89021724187</v>
      </c>
      <c r="F115" s="38" t="s">
        <v>357</v>
      </c>
      <c r="G115" s="29" t="s">
        <v>358</v>
      </c>
      <c r="H115" s="30"/>
      <c r="I115" s="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5.75" hidden="1" customHeight="1" x14ac:dyDescent="0.25">
      <c r="A116" s="27"/>
      <c r="B116" s="28"/>
      <c r="C116" s="29"/>
      <c r="D116" s="29"/>
      <c r="E116" s="29"/>
      <c r="F116" s="38"/>
      <c r="G116" s="29"/>
      <c r="H116" s="30"/>
      <c r="I116" s="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5.75" hidden="1" customHeight="1" x14ac:dyDescent="0.25">
      <c r="A117" s="27"/>
      <c r="B117" s="28"/>
      <c r="C117" s="29"/>
      <c r="D117" s="29"/>
      <c r="E117" s="29"/>
      <c r="F117" s="38"/>
      <c r="G117" s="29"/>
      <c r="H117" s="30"/>
      <c r="I117" s="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22.5" customHeight="1" x14ac:dyDescent="0.25">
      <c r="A118" s="27" t="s">
        <v>310</v>
      </c>
      <c r="B118" s="28" t="s">
        <v>359</v>
      </c>
      <c r="C118" s="29" t="s">
        <v>360</v>
      </c>
      <c r="D118" s="29" t="s">
        <v>361</v>
      </c>
      <c r="E118" s="29">
        <v>89148927006</v>
      </c>
      <c r="F118" s="38" t="s">
        <v>362</v>
      </c>
      <c r="G118" s="29" t="s">
        <v>363</v>
      </c>
      <c r="H118" s="30"/>
      <c r="I118" s="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15.75" hidden="1" customHeight="1" x14ac:dyDescent="0.25">
      <c r="A119" s="27"/>
      <c r="B119" s="28"/>
      <c r="C119" s="29"/>
      <c r="D119" s="29"/>
      <c r="E119" s="29"/>
      <c r="F119" s="38"/>
      <c r="G119" s="29"/>
      <c r="H119" s="30"/>
      <c r="I119" s="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5.75" hidden="1" customHeight="1" x14ac:dyDescent="0.25">
      <c r="A120" s="27"/>
      <c r="B120" s="28"/>
      <c r="C120" s="29"/>
      <c r="D120" s="29"/>
      <c r="E120" s="29"/>
      <c r="F120" s="38"/>
      <c r="G120" s="29"/>
      <c r="H120" s="30"/>
      <c r="I120" s="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15.75" customHeight="1" x14ac:dyDescent="0.25">
      <c r="A121" s="27" t="s">
        <v>310</v>
      </c>
      <c r="B121" s="28" t="s">
        <v>364</v>
      </c>
      <c r="C121" s="29" t="s">
        <v>365</v>
      </c>
      <c r="D121" s="29" t="s">
        <v>366</v>
      </c>
      <c r="E121" s="29" t="s">
        <v>367</v>
      </c>
      <c r="F121" s="37" t="str">
        <f>HYPERLINK("mailto:kor@irigs.irk.ru","kor@irigs.irk.ru")</f>
        <v>kor@irigs.irk.ru</v>
      </c>
      <c r="G121" s="29" t="s">
        <v>368</v>
      </c>
      <c r="H121" s="30"/>
      <c r="I121" s="3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5.75" customHeight="1" x14ac:dyDescent="0.25">
      <c r="A122" s="27" t="s">
        <v>310</v>
      </c>
      <c r="B122" s="28" t="s">
        <v>369</v>
      </c>
      <c r="C122" s="48" t="s">
        <v>370</v>
      </c>
      <c r="D122" s="48" t="s">
        <v>371</v>
      </c>
      <c r="E122" s="48">
        <v>89247106918</v>
      </c>
      <c r="F122" s="48" t="s">
        <v>372</v>
      </c>
      <c r="G122" s="48" t="s">
        <v>373</v>
      </c>
      <c r="H122" s="30"/>
      <c r="I122" s="3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15.75" customHeight="1" x14ac:dyDescent="0.25">
      <c r="A123" s="27" t="s">
        <v>310</v>
      </c>
      <c r="B123" s="28" t="s">
        <v>374</v>
      </c>
      <c r="C123" s="48" t="s">
        <v>375</v>
      </c>
      <c r="D123" s="48" t="s">
        <v>376</v>
      </c>
      <c r="E123" s="48">
        <v>89836914980</v>
      </c>
      <c r="F123" s="48" t="s">
        <v>377</v>
      </c>
      <c r="G123" s="48" t="s">
        <v>378</v>
      </c>
      <c r="H123" s="31" t="s">
        <v>379</v>
      </c>
      <c r="I123" s="3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5.75" hidden="1" customHeight="1" x14ac:dyDescent="0.25">
      <c r="A124" s="27"/>
      <c r="B124" s="28"/>
      <c r="C124" s="48" t="s">
        <v>370</v>
      </c>
      <c r="D124" s="29"/>
      <c r="E124" s="29"/>
      <c r="F124" s="38"/>
      <c r="G124" s="48" t="s">
        <v>380</v>
      </c>
      <c r="H124" s="30"/>
      <c r="I124" s="3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11.25" customHeight="1" x14ac:dyDescent="0.25">
      <c r="A125" s="27" t="s">
        <v>310</v>
      </c>
      <c r="B125" s="28" t="s">
        <v>381</v>
      </c>
      <c r="C125" s="29" t="s">
        <v>382</v>
      </c>
      <c r="D125" s="29" t="s">
        <v>383</v>
      </c>
      <c r="E125" s="29"/>
      <c r="F125" s="32" t="s">
        <v>384</v>
      </c>
      <c r="G125" s="48" t="s">
        <v>385</v>
      </c>
      <c r="H125" s="29"/>
      <c r="I125" s="3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11.25" customHeight="1" x14ac:dyDescent="0.25">
      <c r="A126" s="27" t="s">
        <v>310</v>
      </c>
      <c r="B126" s="28" t="s">
        <v>386</v>
      </c>
      <c r="C126" s="29" t="s">
        <v>387</v>
      </c>
      <c r="D126" s="29" t="s">
        <v>388</v>
      </c>
      <c r="E126" s="29">
        <v>89086499420</v>
      </c>
      <c r="F126" s="32" t="s">
        <v>389</v>
      </c>
      <c r="G126" s="48" t="s">
        <v>390</v>
      </c>
      <c r="H126" s="29"/>
      <c r="I126" s="3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11.25" customHeight="1" x14ac:dyDescent="0.25">
      <c r="A127" s="27" t="s">
        <v>310</v>
      </c>
      <c r="B127" s="28" t="s">
        <v>391</v>
      </c>
      <c r="C127" s="29" t="s">
        <v>392</v>
      </c>
      <c r="D127" s="29" t="s">
        <v>393</v>
      </c>
      <c r="E127" s="29" t="s">
        <v>394</v>
      </c>
      <c r="F127" s="32" t="s">
        <v>395</v>
      </c>
      <c r="G127" s="48" t="s">
        <v>396</v>
      </c>
      <c r="H127" s="29"/>
      <c r="I127" s="3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11.25" customHeight="1" x14ac:dyDescent="0.25">
      <c r="A128" s="27" t="s">
        <v>397</v>
      </c>
      <c r="B128" s="28" t="s">
        <v>9</v>
      </c>
      <c r="C128" s="29" t="s">
        <v>398</v>
      </c>
      <c r="D128" s="29" t="s">
        <v>399</v>
      </c>
      <c r="E128" s="29">
        <v>89622690255</v>
      </c>
      <c r="F128" s="32" t="s">
        <v>400</v>
      </c>
      <c r="G128" s="48" t="s">
        <v>401</v>
      </c>
      <c r="H128" s="29"/>
      <c r="I128" s="3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15.75" hidden="1" customHeight="1" x14ac:dyDescent="0.25">
      <c r="A129" s="27"/>
      <c r="B129" s="28"/>
      <c r="C129" s="29"/>
      <c r="D129" s="29"/>
      <c r="E129" s="29"/>
      <c r="F129" s="32"/>
      <c r="G129" s="29" t="s">
        <v>402</v>
      </c>
      <c r="H129" s="29"/>
      <c r="I129" s="3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15.75" hidden="1" customHeight="1" x14ac:dyDescent="0.25">
      <c r="A130" s="27"/>
      <c r="B130" s="28"/>
      <c r="C130" s="29"/>
      <c r="D130" s="29"/>
      <c r="E130" s="29"/>
      <c r="F130" s="32"/>
      <c r="G130" s="29" t="s">
        <v>403</v>
      </c>
      <c r="H130" s="29"/>
      <c r="I130" s="3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11.25" customHeight="1" x14ac:dyDescent="0.25">
      <c r="A131" s="27" t="s">
        <v>397</v>
      </c>
      <c r="B131" s="28" t="s">
        <v>17</v>
      </c>
      <c r="C131" s="29" t="s">
        <v>404</v>
      </c>
      <c r="D131" s="29" t="s">
        <v>399</v>
      </c>
      <c r="E131" s="29">
        <v>89622690255</v>
      </c>
      <c r="F131" s="29" t="s">
        <v>400</v>
      </c>
      <c r="G131" s="29" t="s">
        <v>405</v>
      </c>
      <c r="H131" s="29"/>
      <c r="I131" s="3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15.75" hidden="1" customHeight="1" x14ac:dyDescent="0.25">
      <c r="A132" s="27"/>
      <c r="B132" s="28"/>
      <c r="C132" s="29"/>
      <c r="D132" s="29"/>
      <c r="E132" s="29"/>
      <c r="F132" s="29"/>
      <c r="G132" s="29" t="s">
        <v>406</v>
      </c>
      <c r="H132" s="29"/>
      <c r="I132" s="3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5.75" hidden="1" customHeight="1" x14ac:dyDescent="0.25">
      <c r="A133" s="27"/>
      <c r="B133" s="28"/>
      <c r="C133" s="29"/>
      <c r="D133" s="29"/>
      <c r="E133" s="29"/>
      <c r="F133" s="29"/>
      <c r="G133" s="29" t="s">
        <v>407</v>
      </c>
      <c r="H133" s="29"/>
      <c r="I133" s="3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23.25" customHeight="1" x14ac:dyDescent="0.25">
      <c r="A134" s="27" t="s">
        <v>397</v>
      </c>
      <c r="B134" s="28" t="s">
        <v>24</v>
      </c>
      <c r="C134" s="29" t="s">
        <v>408</v>
      </c>
      <c r="D134" s="29" t="s">
        <v>399</v>
      </c>
      <c r="E134" s="29">
        <v>89622690255</v>
      </c>
      <c r="F134" s="29" t="s">
        <v>400</v>
      </c>
      <c r="G134" s="29" t="s">
        <v>409</v>
      </c>
      <c r="H134" s="29"/>
      <c r="I134" s="3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11.25" customHeight="1" x14ac:dyDescent="0.25">
      <c r="A135" s="27" t="s">
        <v>397</v>
      </c>
      <c r="B135" s="28" t="s">
        <v>29</v>
      </c>
      <c r="C135" s="29" t="s">
        <v>410</v>
      </c>
      <c r="D135" s="29" t="s">
        <v>411</v>
      </c>
      <c r="E135" s="29">
        <v>89114535710</v>
      </c>
      <c r="F135" s="30" t="str">
        <f>HYPERLINK("mailto:l.kardymon@mail.ru","l.kardymon@mail.ru")</f>
        <v>l.kardymon@mail.ru</v>
      </c>
      <c r="G135" s="29" t="s">
        <v>412</v>
      </c>
      <c r="H135" s="31" t="s">
        <v>413</v>
      </c>
      <c r="I135" s="3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5.75" hidden="1" customHeight="1" x14ac:dyDescent="0.25">
      <c r="A136" s="27"/>
      <c r="B136" s="28"/>
      <c r="C136" s="29"/>
      <c r="D136" s="29"/>
      <c r="E136" s="29"/>
      <c r="F136" s="30"/>
      <c r="G136" s="29"/>
      <c r="H136" s="30"/>
      <c r="I136" s="3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34.5" customHeight="1" x14ac:dyDescent="0.25">
      <c r="A137" s="27" t="s">
        <v>414</v>
      </c>
      <c r="B137" s="28" t="s">
        <v>9</v>
      </c>
      <c r="C137" s="29" t="s">
        <v>415</v>
      </c>
      <c r="D137" s="29" t="s">
        <v>416</v>
      </c>
      <c r="E137" s="29" t="s">
        <v>417</v>
      </c>
      <c r="F137" s="29" t="s">
        <v>418</v>
      </c>
      <c r="G137" s="29" t="s">
        <v>419</v>
      </c>
      <c r="H137" s="29"/>
      <c r="I137" s="3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11.25" customHeight="1" x14ac:dyDescent="0.25">
      <c r="A138" s="27" t="s">
        <v>414</v>
      </c>
      <c r="B138" s="28" t="s">
        <v>17</v>
      </c>
      <c r="C138" s="29" t="s">
        <v>420</v>
      </c>
      <c r="D138" s="29" t="s">
        <v>421</v>
      </c>
      <c r="E138" s="29" t="s">
        <v>422</v>
      </c>
      <c r="F138" s="29" t="s">
        <v>423</v>
      </c>
      <c r="G138" s="29" t="s">
        <v>424</v>
      </c>
      <c r="H138" s="29"/>
      <c r="I138" s="8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15.75" hidden="1" customHeight="1" x14ac:dyDescent="0.25">
      <c r="A139" s="27"/>
      <c r="B139" s="28"/>
      <c r="C139" s="29"/>
      <c r="D139" s="29"/>
      <c r="E139" s="29"/>
      <c r="F139" s="29"/>
      <c r="G139" s="29"/>
      <c r="H139" s="29"/>
      <c r="I139" s="9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15.75" hidden="1" customHeight="1" x14ac:dyDescent="0.25">
      <c r="A140" s="27"/>
      <c r="B140" s="28"/>
      <c r="C140" s="29"/>
      <c r="D140" s="29"/>
      <c r="E140" s="29"/>
      <c r="F140" s="29"/>
      <c r="G140" s="29"/>
      <c r="H140" s="29"/>
      <c r="I140" s="3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15.75" customHeight="1" x14ac:dyDescent="0.25">
      <c r="A141" s="27" t="s">
        <v>425</v>
      </c>
      <c r="B141" s="28"/>
      <c r="C141" s="29" t="s">
        <v>268</v>
      </c>
      <c r="D141" s="29" t="s">
        <v>426</v>
      </c>
      <c r="E141" s="44">
        <v>89146215575</v>
      </c>
      <c r="F141" s="37" t="str">
        <f>HYPERLINK("mailto:mikhailova.tat2013@y%20andex.ru","mikhailova.tat2013@y andex.ru")</f>
        <v>mikhailova.tat2013@y andex.ru</v>
      </c>
      <c r="G141" s="29" t="s">
        <v>427</v>
      </c>
      <c r="H141" s="29"/>
      <c r="I141" s="3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15.75" hidden="1" customHeight="1" x14ac:dyDescent="0.25">
      <c r="A142" s="27"/>
      <c r="B142" s="28"/>
      <c r="C142" s="29"/>
      <c r="D142" s="29"/>
      <c r="E142" s="44"/>
      <c r="F142" s="38"/>
      <c r="G142" s="29"/>
      <c r="H142" s="29"/>
      <c r="I142" s="3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30.75" customHeight="1" x14ac:dyDescent="0.25">
      <c r="A143" s="27" t="s">
        <v>425</v>
      </c>
      <c r="B143" s="28" t="s">
        <v>9</v>
      </c>
      <c r="C143" s="29" t="s">
        <v>428</v>
      </c>
      <c r="D143" s="29" t="s">
        <v>429</v>
      </c>
      <c r="E143" s="29" t="s">
        <v>430</v>
      </c>
      <c r="F143" s="29" t="s">
        <v>431</v>
      </c>
      <c r="G143" s="29" t="s">
        <v>432</v>
      </c>
      <c r="H143" s="38"/>
      <c r="I143" s="3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30.75" customHeight="1" x14ac:dyDescent="0.25">
      <c r="A144" s="27" t="s">
        <v>425</v>
      </c>
      <c r="B144" s="28" t="s">
        <v>17</v>
      </c>
      <c r="C144" s="29" t="s">
        <v>433</v>
      </c>
      <c r="D144" s="29" t="s">
        <v>429</v>
      </c>
      <c r="E144" s="29" t="s">
        <v>430</v>
      </c>
      <c r="F144" s="29" t="s">
        <v>431</v>
      </c>
      <c r="G144" s="29" t="s">
        <v>434</v>
      </c>
      <c r="H144" s="38"/>
      <c r="I144" s="3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30.75" customHeight="1" x14ac:dyDescent="0.25">
      <c r="A145" s="27" t="s">
        <v>425</v>
      </c>
      <c r="B145" s="28" t="s">
        <v>24</v>
      </c>
      <c r="C145" s="29" t="s">
        <v>435</v>
      </c>
      <c r="D145" s="29" t="s">
        <v>429</v>
      </c>
      <c r="E145" s="29" t="s">
        <v>430</v>
      </c>
      <c r="F145" s="29" t="s">
        <v>431</v>
      </c>
      <c r="G145" s="29" t="s">
        <v>436</v>
      </c>
      <c r="H145" s="38"/>
      <c r="I145" s="3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30.75" customHeight="1" x14ac:dyDescent="0.25">
      <c r="A146" s="27" t="s">
        <v>425</v>
      </c>
      <c r="B146" s="28" t="s">
        <v>29</v>
      </c>
      <c r="C146" s="29" t="s">
        <v>437</v>
      </c>
      <c r="D146" s="29" t="s">
        <v>429</v>
      </c>
      <c r="E146" s="29" t="s">
        <v>430</v>
      </c>
      <c r="F146" s="29" t="s">
        <v>431</v>
      </c>
      <c r="G146" s="29" t="s">
        <v>438</v>
      </c>
      <c r="H146" s="38"/>
      <c r="I146" s="3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30.75" customHeight="1" x14ac:dyDescent="0.25">
      <c r="A147" s="27" t="s">
        <v>425</v>
      </c>
      <c r="B147" s="28" t="s">
        <v>34</v>
      </c>
      <c r="C147" s="29" t="s">
        <v>439</v>
      </c>
      <c r="D147" s="29" t="s">
        <v>429</v>
      </c>
      <c r="E147" s="29" t="s">
        <v>430</v>
      </c>
      <c r="F147" s="29" t="s">
        <v>431</v>
      </c>
      <c r="G147" s="29" t="s">
        <v>440</v>
      </c>
      <c r="H147" s="38"/>
      <c r="I147" s="3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30.75" customHeight="1" x14ac:dyDescent="0.25">
      <c r="A148" s="27" t="s">
        <v>425</v>
      </c>
      <c r="B148" s="28" t="s">
        <v>69</v>
      </c>
      <c r="C148" s="29" t="s">
        <v>441</v>
      </c>
      <c r="D148" s="29" t="s">
        <v>429</v>
      </c>
      <c r="E148" s="29" t="s">
        <v>430</v>
      </c>
      <c r="F148" s="29" t="s">
        <v>431</v>
      </c>
      <c r="G148" s="29" t="s">
        <v>442</v>
      </c>
      <c r="H148" s="38"/>
      <c r="I148" s="3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30.75" customHeight="1" x14ac:dyDescent="0.25">
      <c r="A149" s="27" t="s">
        <v>425</v>
      </c>
      <c r="B149" s="28" t="s">
        <v>110</v>
      </c>
      <c r="C149" s="29" t="s">
        <v>443</v>
      </c>
      <c r="D149" s="29" t="s">
        <v>429</v>
      </c>
      <c r="E149" s="29" t="s">
        <v>430</v>
      </c>
      <c r="F149" s="29" t="s">
        <v>431</v>
      </c>
      <c r="G149" s="29" t="s">
        <v>444</v>
      </c>
      <c r="H149" s="38"/>
      <c r="I149" s="3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ht="30.75" customHeight="1" x14ac:dyDescent="0.25">
      <c r="A150" s="27" t="s">
        <v>425</v>
      </c>
      <c r="B150" s="28" t="s">
        <v>346</v>
      </c>
      <c r="C150" s="29" t="s">
        <v>445</v>
      </c>
      <c r="D150" s="29" t="s">
        <v>429</v>
      </c>
      <c r="E150" s="29" t="s">
        <v>430</v>
      </c>
      <c r="F150" s="29" t="s">
        <v>431</v>
      </c>
      <c r="G150" s="29" t="s">
        <v>446</v>
      </c>
      <c r="H150" s="38"/>
      <c r="I150" s="3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ht="30.75" customHeight="1" x14ac:dyDescent="0.25">
      <c r="A151" s="27" t="s">
        <v>425</v>
      </c>
      <c r="B151" s="28" t="s">
        <v>351</v>
      </c>
      <c r="C151" s="29" t="s">
        <v>447</v>
      </c>
      <c r="D151" s="29" t="s">
        <v>448</v>
      </c>
      <c r="E151" s="29">
        <v>89246854837</v>
      </c>
      <c r="F151" s="29"/>
      <c r="G151" s="29" t="s">
        <v>449</v>
      </c>
      <c r="H151" s="38"/>
      <c r="I151" s="3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30.75" customHeight="1" x14ac:dyDescent="0.25">
      <c r="A152" s="27" t="s">
        <v>425</v>
      </c>
      <c r="B152" s="28" t="s">
        <v>354</v>
      </c>
      <c r="C152" s="29" t="s">
        <v>450</v>
      </c>
      <c r="D152" s="29" t="s">
        <v>429</v>
      </c>
      <c r="E152" s="29" t="s">
        <v>430</v>
      </c>
      <c r="F152" s="29" t="s">
        <v>431</v>
      </c>
      <c r="G152" s="29" t="s">
        <v>451</v>
      </c>
      <c r="H152" s="38"/>
      <c r="I152" s="3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30.75" customHeight="1" x14ac:dyDescent="0.25">
      <c r="A153" s="27" t="s">
        <v>425</v>
      </c>
      <c r="B153" s="28" t="s">
        <v>359</v>
      </c>
      <c r="C153" s="29" t="s">
        <v>452</v>
      </c>
      <c r="D153" s="29" t="s">
        <v>453</v>
      </c>
      <c r="E153" s="29">
        <v>89622816904</v>
      </c>
      <c r="F153" s="29"/>
      <c r="G153" s="29" t="s">
        <v>454</v>
      </c>
      <c r="H153" s="38"/>
      <c r="I153" s="3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30.75" customHeight="1" x14ac:dyDescent="0.25">
      <c r="A154" s="27" t="s">
        <v>351</v>
      </c>
      <c r="B154" s="28" t="s">
        <v>9</v>
      </c>
      <c r="C154" s="29" t="s">
        <v>455</v>
      </c>
      <c r="D154" s="29" t="s">
        <v>456</v>
      </c>
      <c r="E154" s="29" t="s">
        <v>457</v>
      </c>
      <c r="F154" s="29" t="s">
        <v>458</v>
      </c>
      <c r="G154" s="29" t="s">
        <v>459</v>
      </c>
      <c r="H154" s="46" t="str">
        <f>HYPERLINK("http://кчгу.рф/02-11-2017-g-vserossijskij-geograficheskij-diktant-2016/","http://xn--c1an2ao.xn--p1ai/02-11-2017-g-vserossijskij-geograficheskij-diktant-2016/ ")</f>
        <v xml:space="preserve">http://xn--c1an2ao.xn--p1ai/02-11-2017-g-vserossijskij-geograficheskij-diktant-2016/ </v>
      </c>
      <c r="I154" s="3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30.75" hidden="1" customHeight="1" x14ac:dyDescent="0.25">
      <c r="A155" s="27"/>
      <c r="B155" s="28"/>
      <c r="C155" s="29"/>
      <c r="D155" s="29"/>
      <c r="E155" s="29"/>
      <c r="F155" s="29"/>
      <c r="G155" s="29"/>
      <c r="H155" s="38"/>
      <c r="I155" s="3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38.25" hidden="1" customHeight="1" x14ac:dyDescent="0.25">
      <c r="A156" s="27"/>
      <c r="B156" s="28"/>
      <c r="C156" s="29"/>
      <c r="D156" s="29" t="s">
        <v>460</v>
      </c>
      <c r="E156" s="29">
        <v>89283975026</v>
      </c>
      <c r="F156" s="29" t="s">
        <v>461</v>
      </c>
      <c r="G156" s="29"/>
      <c r="H156" s="38"/>
      <c r="I156" s="3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33.75" customHeight="1" x14ac:dyDescent="0.25">
      <c r="A157" s="27" t="s">
        <v>351</v>
      </c>
      <c r="B157" s="28" t="s">
        <v>17</v>
      </c>
      <c r="C157" s="29" t="s">
        <v>462</v>
      </c>
      <c r="D157" s="29" t="s">
        <v>463</v>
      </c>
      <c r="E157" s="29"/>
      <c r="F157" s="29" t="s">
        <v>464</v>
      </c>
      <c r="G157" s="29" t="s">
        <v>465</v>
      </c>
      <c r="H157" s="29"/>
      <c r="I157" s="3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23.25" hidden="1" customHeight="1" x14ac:dyDescent="0.25">
      <c r="A158" s="27"/>
      <c r="B158" s="28"/>
      <c r="C158" s="29"/>
      <c r="D158" s="29"/>
      <c r="E158" s="29">
        <v>89280285114</v>
      </c>
      <c r="F158" s="29"/>
      <c r="G158" s="29" t="s">
        <v>466</v>
      </c>
      <c r="H158" s="29"/>
      <c r="I158" s="3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23.25" hidden="1" customHeight="1" x14ac:dyDescent="0.25">
      <c r="A159" s="27"/>
      <c r="B159" s="28"/>
      <c r="C159" s="29"/>
      <c r="D159" s="29" t="s">
        <v>467</v>
      </c>
      <c r="E159" s="29" t="s">
        <v>468</v>
      </c>
      <c r="F159" s="29"/>
      <c r="G159" s="32"/>
      <c r="H159" s="29"/>
      <c r="I159" s="3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33.75" customHeight="1" x14ac:dyDescent="0.25">
      <c r="A160" s="27" t="s">
        <v>351</v>
      </c>
      <c r="B160" s="28" t="s">
        <v>24</v>
      </c>
      <c r="C160" s="29" t="s">
        <v>469</v>
      </c>
      <c r="D160" s="29" t="s">
        <v>470</v>
      </c>
      <c r="E160" s="29"/>
      <c r="F160" s="29" t="s">
        <v>471</v>
      </c>
      <c r="G160" s="29" t="s">
        <v>472</v>
      </c>
      <c r="H160" s="29"/>
      <c r="I160" s="3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23.25" hidden="1" customHeight="1" x14ac:dyDescent="0.25">
      <c r="A161" s="27"/>
      <c r="B161" s="28"/>
      <c r="C161" s="29"/>
      <c r="D161" s="29"/>
      <c r="E161" s="29" t="s">
        <v>473</v>
      </c>
      <c r="F161" s="29"/>
      <c r="G161" s="29" t="s">
        <v>474</v>
      </c>
      <c r="H161" s="29"/>
      <c r="I161" s="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34.5" customHeight="1" x14ac:dyDescent="0.25">
      <c r="A162" s="27" t="s">
        <v>351</v>
      </c>
      <c r="B162" s="28" t="s">
        <v>29</v>
      </c>
      <c r="C162" s="29" t="s">
        <v>475</v>
      </c>
      <c r="D162" s="29" t="s">
        <v>476</v>
      </c>
      <c r="E162" s="44">
        <v>89094974705</v>
      </c>
      <c r="F162" s="29" t="s">
        <v>477</v>
      </c>
      <c r="G162" s="29" t="s">
        <v>478</v>
      </c>
      <c r="H162" s="37" t="str">
        <f>HYPERLINK("http://dg-licey1.ru/node/523","http://dg-licey1.ru/node/523")</f>
        <v>http://dg-licey1.ru/node/523</v>
      </c>
      <c r="I162" s="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25.5" customHeight="1" x14ac:dyDescent="0.25">
      <c r="A163" s="27" t="s">
        <v>351</v>
      </c>
      <c r="B163" s="28" t="s">
        <v>34</v>
      </c>
      <c r="C163" s="29" t="s">
        <v>479</v>
      </c>
      <c r="D163" s="29" t="s">
        <v>480</v>
      </c>
      <c r="E163" s="44" t="s">
        <v>481</v>
      </c>
      <c r="F163" s="37" t="str">
        <f>HYPERLINK("mailto:firstmednogorsk@mail.ru","firstmednogorsk@mail.ru")</f>
        <v>firstmednogorsk@mail.ru</v>
      </c>
      <c r="G163" s="29" t="s">
        <v>482</v>
      </c>
      <c r="H163" s="46" t="str">
        <f>HYPERLINK("http://firstmednogorsk.ru/index.php/vserossijskijgeograficheskij-diktant","http://firstmednogorsk.ru/index.php/vserossijskijgeograficheskij-diktant")</f>
        <v>http://firstmednogorsk.ru/index.php/vserossijskijgeograficheskij-diktant</v>
      </c>
      <c r="I163" s="3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34.5" hidden="1" customHeight="1" x14ac:dyDescent="0.25">
      <c r="A164" s="27"/>
      <c r="B164" s="28"/>
      <c r="C164" s="29"/>
      <c r="D164" s="29"/>
      <c r="E164" s="44"/>
      <c r="F164" s="38"/>
      <c r="G164" s="29"/>
      <c r="H164" s="38"/>
      <c r="I164" s="3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30" customHeight="1" x14ac:dyDescent="0.25">
      <c r="A165" s="27" t="s">
        <v>483</v>
      </c>
      <c r="B165" s="28" t="s">
        <v>9</v>
      </c>
      <c r="C165" s="29" t="s">
        <v>490</v>
      </c>
      <c r="D165" s="29" t="s">
        <v>491</v>
      </c>
      <c r="E165" s="29" t="s">
        <v>492</v>
      </c>
      <c r="F165" s="29" t="s">
        <v>493</v>
      </c>
      <c r="G165" s="29" t="s">
        <v>494</v>
      </c>
      <c r="H165" s="29"/>
      <c r="I165" s="3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15.75" hidden="1" customHeight="1" x14ac:dyDescent="0.25">
      <c r="A166" s="27"/>
      <c r="B166" s="28"/>
      <c r="C166" s="29"/>
      <c r="D166" s="29"/>
      <c r="E166" s="29"/>
      <c r="F166" s="29"/>
      <c r="G166" s="29"/>
      <c r="H166" s="29"/>
      <c r="I166" s="3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26.25" customHeight="1" x14ac:dyDescent="0.25">
      <c r="A167" s="27" t="s">
        <v>483</v>
      </c>
      <c r="B167" s="28" t="s">
        <v>17</v>
      </c>
      <c r="C167" s="29" t="s">
        <v>495</v>
      </c>
      <c r="D167" s="29" t="s">
        <v>491</v>
      </c>
      <c r="E167" s="29" t="s">
        <v>3758</v>
      </c>
      <c r="F167" s="29" t="s">
        <v>493</v>
      </c>
      <c r="G167" s="29" t="s">
        <v>496</v>
      </c>
      <c r="H167" s="29"/>
      <c r="I167" s="3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15.75" hidden="1" customHeight="1" x14ac:dyDescent="0.25">
      <c r="A168" s="27"/>
      <c r="B168" s="28" t="s">
        <v>29</v>
      </c>
      <c r="C168" s="29" t="s">
        <v>497</v>
      </c>
      <c r="D168" s="29"/>
      <c r="E168" s="29"/>
      <c r="F168" s="29"/>
      <c r="G168" s="29" t="s">
        <v>498</v>
      </c>
      <c r="H168" s="29"/>
      <c r="I168" s="3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15.75" customHeight="1" x14ac:dyDescent="0.25">
      <c r="A169" s="27" t="s">
        <v>483</v>
      </c>
      <c r="B169" s="28" t="s">
        <v>24</v>
      </c>
      <c r="C169" s="29" t="s">
        <v>3757</v>
      </c>
      <c r="D169" s="29" t="s">
        <v>491</v>
      </c>
      <c r="E169" s="29" t="s">
        <v>3758</v>
      </c>
      <c r="F169" s="98" t="s">
        <v>493</v>
      </c>
      <c r="G169" s="99" t="s">
        <v>3759</v>
      </c>
      <c r="H169" s="29"/>
      <c r="I169" s="9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43.5" customHeight="1" x14ac:dyDescent="0.25">
      <c r="A170" s="27" t="s">
        <v>483</v>
      </c>
      <c r="B170" s="28" t="s">
        <v>29</v>
      </c>
      <c r="C170" s="29" t="s">
        <v>499</v>
      </c>
      <c r="D170" s="29" t="s">
        <v>500</v>
      </c>
      <c r="E170" s="29">
        <v>89069312398</v>
      </c>
      <c r="F170" s="29" t="s">
        <v>501</v>
      </c>
      <c r="G170" s="29" t="s">
        <v>502</v>
      </c>
      <c r="H170" s="29"/>
      <c r="I170" s="3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51" customHeight="1" x14ac:dyDescent="0.25">
      <c r="A171" s="27" t="s">
        <v>483</v>
      </c>
      <c r="B171" s="28" t="s">
        <v>34</v>
      </c>
      <c r="C171" s="29" t="s">
        <v>484</v>
      </c>
      <c r="D171" s="29" t="s">
        <v>485</v>
      </c>
      <c r="E171" s="29" t="s">
        <v>486</v>
      </c>
      <c r="F171" s="29" t="s">
        <v>487</v>
      </c>
      <c r="G171" s="29" t="s">
        <v>488</v>
      </c>
      <c r="H171" s="43" t="s">
        <v>489</v>
      </c>
      <c r="I171" s="3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11.25" customHeight="1" x14ac:dyDescent="0.25">
      <c r="A172" s="27" t="s">
        <v>503</v>
      </c>
      <c r="B172" s="28" t="s">
        <v>9</v>
      </c>
      <c r="C172" s="29" t="s">
        <v>504</v>
      </c>
      <c r="D172" s="29" t="s">
        <v>505</v>
      </c>
      <c r="E172" s="29" t="s">
        <v>506</v>
      </c>
      <c r="F172" s="29" t="s">
        <v>507</v>
      </c>
      <c r="G172" s="29" t="s">
        <v>508</v>
      </c>
      <c r="H172" s="29" t="s">
        <v>509</v>
      </c>
      <c r="I172" s="3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22.5" hidden="1" customHeight="1" x14ac:dyDescent="0.25">
      <c r="A173" s="27"/>
      <c r="B173" s="28"/>
      <c r="C173" s="29"/>
      <c r="D173" s="29"/>
      <c r="E173" s="29"/>
      <c r="F173" s="29" t="s">
        <v>507</v>
      </c>
      <c r="G173" s="29"/>
      <c r="H173" s="29"/>
      <c r="I173" s="3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15.75" hidden="1" customHeight="1" x14ac:dyDescent="0.25">
      <c r="A174" s="27"/>
      <c r="B174" s="28"/>
      <c r="C174" s="29"/>
      <c r="D174" s="29"/>
      <c r="E174" s="29"/>
      <c r="F174" s="29"/>
      <c r="G174" s="29"/>
      <c r="H174" s="29"/>
      <c r="I174" s="3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11.25" customHeight="1" x14ac:dyDescent="0.25">
      <c r="A175" s="33" t="s">
        <v>503</v>
      </c>
      <c r="B175" s="34" t="s">
        <v>17</v>
      </c>
      <c r="C175" s="35" t="s">
        <v>510</v>
      </c>
      <c r="D175" s="35" t="s">
        <v>511</v>
      </c>
      <c r="E175" s="35" t="s">
        <v>512</v>
      </c>
      <c r="F175" s="35" t="s">
        <v>513</v>
      </c>
      <c r="G175" s="35" t="s">
        <v>514</v>
      </c>
      <c r="H175" s="49" t="s">
        <v>515</v>
      </c>
      <c r="I175" s="10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5.75" hidden="1" customHeight="1" x14ac:dyDescent="0.25">
      <c r="A176" s="27"/>
      <c r="B176" s="28"/>
      <c r="C176" s="29"/>
      <c r="D176" s="29"/>
      <c r="E176" s="29"/>
      <c r="F176" s="29"/>
      <c r="G176" s="29"/>
      <c r="H176" s="29"/>
      <c r="I176" s="3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45.75" customHeight="1" x14ac:dyDescent="0.25">
      <c r="A177" s="27" t="s">
        <v>503</v>
      </c>
      <c r="B177" s="28" t="s">
        <v>24</v>
      </c>
      <c r="C177" s="29" t="s">
        <v>516</v>
      </c>
      <c r="D177" s="29" t="s">
        <v>517</v>
      </c>
      <c r="E177" s="29" t="s">
        <v>518</v>
      </c>
      <c r="F177" s="30" t="str">
        <f>HYPERLINK("mailto:super.ivani13@yandex.ru","super.ivani13@yandex.ru")</f>
        <v>super.ivani13@yandex.ru</v>
      </c>
      <c r="G177" s="29" t="s">
        <v>519</v>
      </c>
      <c r="H177" s="50" t="str">
        <f>HYPERLINK("https://www.vyatsu.ru/internet-gazeta/20-noyabrya-vyatgu-stanet-organizatorom-i-ploschad.html","https://www.vyatsu.ru/internet-gazeta/20-noyabrya-vyatgu-stanet-organizatorom-i-ploschad.html")</f>
        <v>https://www.vyatsu.ru/internet-gazeta/20-noyabrya-vyatgu-stanet-organizatorom-i-ploschad.html</v>
      </c>
      <c r="I177" s="3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22.5" customHeight="1" x14ac:dyDescent="0.25">
      <c r="A178" s="27" t="s">
        <v>520</v>
      </c>
      <c r="B178" s="28" t="s">
        <v>9</v>
      </c>
      <c r="C178" s="29" t="s">
        <v>521</v>
      </c>
      <c r="D178" s="29" t="s">
        <v>522</v>
      </c>
      <c r="E178" s="29" t="s">
        <v>523</v>
      </c>
      <c r="F178" s="29" t="s">
        <v>524</v>
      </c>
      <c r="G178" s="29" t="s">
        <v>525</v>
      </c>
      <c r="H178" s="47"/>
      <c r="I178" s="3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15.75" hidden="1" customHeight="1" x14ac:dyDescent="0.25">
      <c r="A179" s="27"/>
      <c r="B179" s="28"/>
      <c r="C179" s="29"/>
      <c r="D179" s="29"/>
      <c r="E179" s="29"/>
      <c r="F179" s="29"/>
      <c r="G179" s="29" t="s">
        <v>526</v>
      </c>
      <c r="H179" s="47"/>
      <c r="I179" s="3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22.5" customHeight="1" x14ac:dyDescent="0.25">
      <c r="A180" s="27" t="s">
        <v>520</v>
      </c>
      <c r="B180" s="28" t="s">
        <v>17</v>
      </c>
      <c r="C180" s="29" t="s">
        <v>527</v>
      </c>
      <c r="D180" s="29" t="s">
        <v>528</v>
      </c>
      <c r="E180" s="29" t="s">
        <v>529</v>
      </c>
      <c r="F180" s="29" t="s">
        <v>530</v>
      </c>
      <c r="G180" s="29" t="s">
        <v>531</v>
      </c>
      <c r="H180" s="43" t="s">
        <v>532</v>
      </c>
      <c r="I180" s="3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15.75" hidden="1" customHeight="1" x14ac:dyDescent="0.25">
      <c r="A181" s="27"/>
      <c r="B181" s="28"/>
      <c r="C181" s="29"/>
      <c r="D181" s="29"/>
      <c r="E181" s="29" t="s">
        <v>533</v>
      </c>
      <c r="F181" s="29"/>
      <c r="G181" s="29"/>
      <c r="H181" s="29"/>
      <c r="I181" s="3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15.75" hidden="1" customHeight="1" x14ac:dyDescent="0.25">
      <c r="A182" s="27"/>
      <c r="B182" s="28"/>
      <c r="C182" s="29"/>
      <c r="D182" s="29"/>
      <c r="E182" s="29" t="s">
        <v>534</v>
      </c>
      <c r="F182" s="29"/>
      <c r="G182" s="29"/>
      <c r="H182" s="29"/>
      <c r="I182" s="3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15.75" hidden="1" customHeight="1" x14ac:dyDescent="0.25">
      <c r="A183" s="27"/>
      <c r="B183" s="28"/>
      <c r="C183" s="29"/>
      <c r="D183" s="29"/>
      <c r="E183" s="29"/>
      <c r="F183" s="29"/>
      <c r="G183" s="29"/>
      <c r="H183" s="29"/>
      <c r="I183" s="3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15.75" hidden="1" customHeight="1" x14ac:dyDescent="0.25">
      <c r="A184" s="27"/>
      <c r="B184" s="28"/>
      <c r="C184" s="29"/>
      <c r="D184" s="29"/>
      <c r="E184" s="29"/>
      <c r="F184" s="29"/>
      <c r="G184" s="29"/>
      <c r="H184" s="29"/>
      <c r="I184" s="3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1.25" customHeight="1" x14ac:dyDescent="0.25">
      <c r="A185" s="27" t="s">
        <v>520</v>
      </c>
      <c r="B185" s="28" t="s">
        <v>24</v>
      </c>
      <c r="C185" s="29" t="s">
        <v>535</v>
      </c>
      <c r="D185" s="29" t="s">
        <v>536</v>
      </c>
      <c r="E185" s="29" t="s">
        <v>537</v>
      </c>
      <c r="F185" s="29" t="s">
        <v>538</v>
      </c>
      <c r="G185" s="29" t="s">
        <v>539</v>
      </c>
      <c r="H185" s="29"/>
      <c r="I185" s="3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5" hidden="1" customHeight="1" x14ac:dyDescent="0.25">
      <c r="A186" s="27"/>
      <c r="B186" s="28"/>
      <c r="C186" s="29"/>
      <c r="D186" s="29"/>
      <c r="E186" s="29" t="s">
        <v>540</v>
      </c>
      <c r="F186" s="29"/>
      <c r="G186" s="29"/>
      <c r="H186" s="29"/>
      <c r="I186" s="3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5" hidden="1" customHeight="1" x14ac:dyDescent="0.25">
      <c r="A187" s="27"/>
      <c r="B187" s="28"/>
      <c r="C187" s="29"/>
      <c r="D187" s="29" t="s">
        <v>541</v>
      </c>
      <c r="E187" s="29"/>
      <c r="F187" s="29"/>
      <c r="G187" s="29"/>
      <c r="H187" s="29"/>
      <c r="I187" s="3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5.75" hidden="1" customHeight="1" x14ac:dyDescent="0.25">
      <c r="A188" s="27"/>
      <c r="B188" s="28"/>
      <c r="C188" s="29"/>
      <c r="D188" s="32"/>
      <c r="E188" s="29"/>
      <c r="F188" s="29"/>
      <c r="G188" s="29"/>
      <c r="H188" s="29"/>
      <c r="I188" s="3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5.75" hidden="1" customHeight="1" x14ac:dyDescent="0.25">
      <c r="A189" s="27"/>
      <c r="B189" s="28"/>
      <c r="C189" s="29"/>
      <c r="D189" s="29" t="s">
        <v>542</v>
      </c>
      <c r="E189" s="29">
        <v>89607381232</v>
      </c>
      <c r="F189" s="29" t="s">
        <v>543</v>
      </c>
      <c r="G189" s="29"/>
      <c r="H189" s="29"/>
      <c r="I189" s="3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22.5" customHeight="1" x14ac:dyDescent="0.25">
      <c r="A190" s="27" t="s">
        <v>520</v>
      </c>
      <c r="B190" s="28" t="s">
        <v>29</v>
      </c>
      <c r="C190" s="29" t="s">
        <v>544</v>
      </c>
      <c r="D190" s="29" t="s">
        <v>522</v>
      </c>
      <c r="E190" s="29" t="s">
        <v>523</v>
      </c>
      <c r="F190" s="29" t="s">
        <v>524</v>
      </c>
      <c r="G190" s="29" t="s">
        <v>525</v>
      </c>
      <c r="H190" s="29"/>
      <c r="I190" s="3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5.75" hidden="1" customHeight="1" x14ac:dyDescent="0.25">
      <c r="A191" s="27"/>
      <c r="B191" s="28"/>
      <c r="C191" s="29"/>
      <c r="D191" s="29"/>
      <c r="E191" s="29"/>
      <c r="F191" s="29"/>
      <c r="G191" s="29" t="s">
        <v>526</v>
      </c>
      <c r="H191" s="29"/>
      <c r="I191" s="3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22.5" customHeight="1" x14ac:dyDescent="0.25">
      <c r="A192" s="27" t="s">
        <v>520</v>
      </c>
      <c r="B192" s="28" t="s">
        <v>34</v>
      </c>
      <c r="C192" s="29" t="s">
        <v>545</v>
      </c>
      <c r="D192" s="29" t="s">
        <v>522</v>
      </c>
      <c r="E192" s="29" t="s">
        <v>523</v>
      </c>
      <c r="F192" s="29" t="s">
        <v>524</v>
      </c>
      <c r="G192" s="29" t="s">
        <v>525</v>
      </c>
      <c r="H192" s="29"/>
      <c r="I192" s="3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5.75" hidden="1" customHeight="1" x14ac:dyDescent="0.25">
      <c r="A193" s="27"/>
      <c r="B193" s="28"/>
      <c r="C193" s="29"/>
      <c r="D193" s="29"/>
      <c r="E193" s="29"/>
      <c r="F193" s="29"/>
      <c r="G193" s="29" t="s">
        <v>526</v>
      </c>
      <c r="H193" s="29"/>
      <c r="I193" s="3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1.25" customHeight="1" x14ac:dyDescent="0.25">
      <c r="A194" s="27" t="s">
        <v>546</v>
      </c>
      <c r="B194" s="28" t="s">
        <v>9</v>
      </c>
      <c r="C194" s="29" t="s">
        <v>547</v>
      </c>
      <c r="D194" s="29" t="s">
        <v>548</v>
      </c>
      <c r="E194" s="29"/>
      <c r="F194" s="29" t="s">
        <v>549</v>
      </c>
      <c r="G194" s="29" t="s">
        <v>550</v>
      </c>
      <c r="H194" s="29"/>
      <c r="I194" s="3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5.75" hidden="1" customHeight="1" x14ac:dyDescent="0.25">
      <c r="A195" s="27"/>
      <c r="B195" s="28"/>
      <c r="C195" s="29"/>
      <c r="D195" s="29"/>
      <c r="E195" s="29" t="s">
        <v>551</v>
      </c>
      <c r="F195" s="29"/>
      <c r="G195" s="29"/>
      <c r="H195" s="29"/>
      <c r="I195" s="3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5.75" hidden="1" customHeight="1" x14ac:dyDescent="0.25">
      <c r="A196" s="27"/>
      <c r="B196" s="28"/>
      <c r="C196" s="29"/>
      <c r="D196" s="29"/>
      <c r="E196" s="32"/>
      <c r="F196" s="29"/>
      <c r="G196" s="29"/>
      <c r="H196" s="29"/>
      <c r="I196" s="3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1.25" customHeight="1" x14ac:dyDescent="0.25">
      <c r="A197" s="27" t="s">
        <v>546</v>
      </c>
      <c r="B197" s="28" t="s">
        <v>17</v>
      </c>
      <c r="C197" s="29" t="s">
        <v>552</v>
      </c>
      <c r="D197" s="29" t="s">
        <v>553</v>
      </c>
      <c r="E197" s="29" t="s">
        <v>554</v>
      </c>
      <c r="F197" s="29" t="s">
        <v>555</v>
      </c>
      <c r="G197" s="29" t="s">
        <v>556</v>
      </c>
      <c r="H197" s="43" t="s">
        <v>557</v>
      </c>
      <c r="I197" s="3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5.75" hidden="1" customHeight="1" x14ac:dyDescent="0.25">
      <c r="A198" s="27"/>
      <c r="B198" s="28"/>
      <c r="C198" s="29"/>
      <c r="D198" s="29" t="s">
        <v>558</v>
      </c>
      <c r="E198" s="29">
        <f>7-953-88-47-4</f>
        <v>-1085</v>
      </c>
      <c r="F198" s="29"/>
      <c r="G198" s="29" t="s">
        <v>559</v>
      </c>
      <c r="H198" s="29"/>
      <c r="I198" s="3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5.75" hidden="1" customHeight="1" x14ac:dyDescent="0.25">
      <c r="A199" s="27"/>
      <c r="B199" s="28"/>
      <c r="C199" s="29"/>
      <c r="D199" s="29" t="s">
        <v>560</v>
      </c>
      <c r="E199" s="32"/>
      <c r="F199" s="29"/>
      <c r="G199" s="29" t="s">
        <v>561</v>
      </c>
      <c r="H199" s="29"/>
      <c r="I199" s="3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1.25" customHeight="1" x14ac:dyDescent="0.25">
      <c r="A200" s="27" t="s">
        <v>546</v>
      </c>
      <c r="B200" s="28" t="s">
        <v>24</v>
      </c>
      <c r="C200" s="29" t="s">
        <v>562</v>
      </c>
      <c r="D200" s="29" t="s">
        <v>563</v>
      </c>
      <c r="E200" s="29" t="s">
        <v>564</v>
      </c>
      <c r="F200" s="29" t="s">
        <v>565</v>
      </c>
      <c r="G200" s="29" t="s">
        <v>566</v>
      </c>
      <c r="H200" s="29"/>
      <c r="I200" s="3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5.75" hidden="1" customHeight="1" x14ac:dyDescent="0.25">
      <c r="A201" s="27"/>
      <c r="B201" s="28"/>
      <c r="C201" s="29"/>
      <c r="D201" s="29"/>
      <c r="E201" s="29"/>
      <c r="F201" s="29"/>
      <c r="G201" s="29"/>
      <c r="H201" s="29"/>
      <c r="I201" s="3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5.75" hidden="1" customHeight="1" x14ac:dyDescent="0.25">
      <c r="A202" s="27"/>
      <c r="B202" s="28"/>
      <c r="C202" s="29"/>
      <c r="D202" s="29"/>
      <c r="E202" s="29"/>
      <c r="F202" s="29"/>
      <c r="G202" s="29"/>
      <c r="H202" s="29"/>
      <c r="I202" s="3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33.75" customHeight="1" x14ac:dyDescent="0.25">
      <c r="A203" s="27" t="s">
        <v>546</v>
      </c>
      <c r="B203" s="28" t="s">
        <v>29</v>
      </c>
      <c r="C203" s="29" t="s">
        <v>567</v>
      </c>
      <c r="D203" s="29" t="s">
        <v>568</v>
      </c>
      <c r="E203" s="29" t="s">
        <v>569</v>
      </c>
      <c r="F203" s="29" t="s">
        <v>570</v>
      </c>
      <c r="G203" s="29" t="s">
        <v>571</v>
      </c>
      <c r="H203" s="29"/>
      <c r="I203" s="3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67.5" hidden="1" customHeight="1" x14ac:dyDescent="0.25">
      <c r="A204" s="27"/>
      <c r="B204" s="28"/>
      <c r="C204" s="29"/>
      <c r="D204" s="29" t="s">
        <v>572</v>
      </c>
      <c r="E204" s="29" t="s">
        <v>573</v>
      </c>
      <c r="F204" s="29"/>
      <c r="G204" s="29"/>
      <c r="H204" s="29"/>
      <c r="I204" s="3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5.75" hidden="1" customHeight="1" x14ac:dyDescent="0.25">
      <c r="A205" s="27"/>
      <c r="B205" s="28"/>
      <c r="C205" s="29"/>
      <c r="D205" s="32"/>
      <c r="E205" s="29" t="s">
        <v>574</v>
      </c>
      <c r="F205" s="29"/>
      <c r="G205" s="29"/>
      <c r="H205" s="29"/>
      <c r="I205" s="3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5.75" hidden="1" customHeight="1" x14ac:dyDescent="0.25">
      <c r="A206" s="27"/>
      <c r="B206" s="28"/>
      <c r="C206" s="29"/>
      <c r="D206" s="32"/>
      <c r="E206" s="29" t="s">
        <v>575</v>
      </c>
      <c r="F206" s="29"/>
      <c r="G206" s="29"/>
      <c r="H206" s="29"/>
      <c r="I206" s="3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5.75" hidden="1" customHeight="1" x14ac:dyDescent="0.25">
      <c r="A207" s="27"/>
      <c r="B207" s="28"/>
      <c r="C207" s="29"/>
      <c r="D207" s="32"/>
      <c r="E207" s="29"/>
      <c r="F207" s="29"/>
      <c r="G207" s="29"/>
      <c r="H207" s="29"/>
      <c r="I207" s="3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1.25" customHeight="1" x14ac:dyDescent="0.25">
      <c r="A208" s="27" t="s">
        <v>546</v>
      </c>
      <c r="B208" s="28" t="s">
        <v>34</v>
      </c>
      <c r="C208" s="29" t="s">
        <v>576</v>
      </c>
      <c r="D208" s="29" t="s">
        <v>577</v>
      </c>
      <c r="E208" s="29"/>
      <c r="F208" s="29" t="s">
        <v>578</v>
      </c>
      <c r="G208" s="29" t="s">
        <v>579</v>
      </c>
      <c r="H208" s="29"/>
      <c r="I208" s="3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5.75" hidden="1" customHeight="1" x14ac:dyDescent="0.25">
      <c r="A209" s="27"/>
      <c r="B209" s="28"/>
      <c r="C209" s="29"/>
      <c r="D209" s="29"/>
      <c r="E209" s="29">
        <v>89183193958</v>
      </c>
      <c r="F209" s="29"/>
      <c r="G209" s="29"/>
      <c r="H209" s="29"/>
      <c r="I209" s="3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33.75" customHeight="1" x14ac:dyDescent="0.25">
      <c r="A210" s="27" t="s">
        <v>546</v>
      </c>
      <c r="B210" s="28" t="s">
        <v>69</v>
      </c>
      <c r="C210" s="29" t="s">
        <v>580</v>
      </c>
      <c r="D210" s="29" t="s">
        <v>581</v>
      </c>
      <c r="E210" s="29" t="s">
        <v>582</v>
      </c>
      <c r="F210" s="29" t="s">
        <v>583</v>
      </c>
      <c r="G210" s="29" t="s">
        <v>584</v>
      </c>
      <c r="H210" s="29"/>
      <c r="I210" s="3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45.75" hidden="1" customHeight="1" x14ac:dyDescent="0.25">
      <c r="A211" s="27"/>
      <c r="B211" s="28"/>
      <c r="C211" s="29"/>
      <c r="D211" s="29"/>
      <c r="E211" s="29" t="s">
        <v>585</v>
      </c>
      <c r="F211" s="29"/>
      <c r="G211" s="29" t="s">
        <v>586</v>
      </c>
      <c r="H211" s="29"/>
      <c r="I211" s="3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1.25" customHeight="1" x14ac:dyDescent="0.25">
      <c r="A212" s="27" t="s">
        <v>546</v>
      </c>
      <c r="B212" s="28" t="s">
        <v>110</v>
      </c>
      <c r="C212" s="29" t="s">
        <v>587</v>
      </c>
      <c r="D212" s="29" t="s">
        <v>588</v>
      </c>
      <c r="E212" s="29"/>
      <c r="F212" s="29" t="s">
        <v>589</v>
      </c>
      <c r="G212" s="29" t="s">
        <v>590</v>
      </c>
      <c r="H212" s="29"/>
      <c r="I212" s="3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5.75" hidden="1" customHeight="1" x14ac:dyDescent="0.25">
      <c r="A213" s="27"/>
      <c r="B213" s="28"/>
      <c r="C213" s="29"/>
      <c r="D213" s="29"/>
      <c r="E213" s="29"/>
      <c r="F213" s="29"/>
      <c r="G213" s="29"/>
      <c r="H213" s="29"/>
      <c r="I213" s="3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5.75" hidden="1" customHeight="1" x14ac:dyDescent="0.25">
      <c r="A214" s="27"/>
      <c r="B214" s="28"/>
      <c r="C214" s="29"/>
      <c r="D214" s="29"/>
      <c r="E214" s="29"/>
      <c r="F214" s="29"/>
      <c r="G214" s="29"/>
      <c r="H214" s="29"/>
      <c r="I214" s="3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5.75" hidden="1" customHeight="1" x14ac:dyDescent="0.25">
      <c r="A215" s="27"/>
      <c r="B215" s="28"/>
      <c r="C215" s="29"/>
      <c r="D215" s="29"/>
      <c r="E215" s="29">
        <v>89282210081</v>
      </c>
      <c r="F215" s="29"/>
      <c r="G215" s="29"/>
      <c r="H215" s="29"/>
      <c r="I215" s="3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1.25" customHeight="1" x14ac:dyDescent="0.25">
      <c r="A216" s="27" t="s">
        <v>546</v>
      </c>
      <c r="B216" s="28" t="s">
        <v>346</v>
      </c>
      <c r="C216" s="29" t="s">
        <v>591</v>
      </c>
      <c r="D216" s="29" t="s">
        <v>592</v>
      </c>
      <c r="E216" s="29"/>
      <c r="F216" s="29" t="s">
        <v>593</v>
      </c>
      <c r="G216" s="29" t="s">
        <v>594</v>
      </c>
      <c r="H216" s="29"/>
      <c r="I216" s="3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5.75" hidden="1" customHeight="1" x14ac:dyDescent="0.25">
      <c r="A217" s="27"/>
      <c r="B217" s="28"/>
      <c r="C217" s="29"/>
      <c r="D217" s="29" t="s">
        <v>595</v>
      </c>
      <c r="E217" s="29">
        <v>89182171266</v>
      </c>
      <c r="F217" s="29"/>
      <c r="G217" s="29" t="s">
        <v>596</v>
      </c>
      <c r="H217" s="29"/>
      <c r="I217" s="3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22.5" customHeight="1" x14ac:dyDescent="0.25">
      <c r="A218" s="27" t="s">
        <v>546</v>
      </c>
      <c r="B218" s="28" t="s">
        <v>351</v>
      </c>
      <c r="C218" s="29" t="s">
        <v>597</v>
      </c>
      <c r="D218" s="29" t="s">
        <v>563</v>
      </c>
      <c r="E218" s="29" t="s">
        <v>598</v>
      </c>
      <c r="F218" s="29" t="s">
        <v>565</v>
      </c>
      <c r="G218" s="29" t="s">
        <v>566</v>
      </c>
      <c r="H218" s="29"/>
      <c r="I218" s="3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5.75" hidden="1" customHeight="1" x14ac:dyDescent="0.25">
      <c r="A219" s="27"/>
      <c r="B219" s="28"/>
      <c r="C219" s="29" t="s">
        <v>599</v>
      </c>
      <c r="D219" s="29"/>
      <c r="E219" s="29"/>
      <c r="F219" s="29"/>
      <c r="G219" s="29"/>
      <c r="H219" s="29"/>
      <c r="I219" s="3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1.25" customHeight="1" x14ac:dyDescent="0.25">
      <c r="A220" s="27" t="s">
        <v>546</v>
      </c>
      <c r="B220" s="28" t="s">
        <v>354</v>
      </c>
      <c r="C220" s="29" t="s">
        <v>600</v>
      </c>
      <c r="D220" s="29" t="s">
        <v>601</v>
      </c>
      <c r="E220" s="29"/>
      <c r="F220" s="29" t="s">
        <v>602</v>
      </c>
      <c r="G220" s="29">
        <v>353912</v>
      </c>
      <c r="H220" s="29"/>
      <c r="I220" s="3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23.25" hidden="1" customHeight="1" x14ac:dyDescent="0.25">
      <c r="A221" s="27"/>
      <c r="B221" s="28"/>
      <c r="C221" s="29"/>
      <c r="D221" s="29"/>
      <c r="E221" s="29" t="s">
        <v>603</v>
      </c>
      <c r="F221" s="29"/>
      <c r="G221" s="29" t="s">
        <v>604</v>
      </c>
      <c r="H221" s="29"/>
      <c r="I221" s="3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1.25" customHeight="1" x14ac:dyDescent="0.25">
      <c r="A222" s="27" t="s">
        <v>546</v>
      </c>
      <c r="B222" s="28" t="s">
        <v>359</v>
      </c>
      <c r="C222" s="29" t="s">
        <v>605</v>
      </c>
      <c r="D222" s="29" t="s">
        <v>606</v>
      </c>
      <c r="E222" s="29"/>
      <c r="F222" s="29" t="s">
        <v>607</v>
      </c>
      <c r="G222" s="29" t="s">
        <v>608</v>
      </c>
      <c r="H222" s="29"/>
      <c r="I222" s="3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23.25" hidden="1" customHeight="1" x14ac:dyDescent="0.25">
      <c r="A223" s="27"/>
      <c r="B223" s="28"/>
      <c r="C223" s="29"/>
      <c r="D223" s="29"/>
      <c r="E223" s="29"/>
      <c r="F223" s="29" t="s">
        <v>609</v>
      </c>
      <c r="G223" s="29"/>
      <c r="H223" s="29"/>
      <c r="I223" s="3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5.75" hidden="1" customHeight="1" x14ac:dyDescent="0.25">
      <c r="A224" s="27"/>
      <c r="B224" s="28"/>
      <c r="C224" s="29"/>
      <c r="D224" s="29"/>
      <c r="E224" s="29"/>
      <c r="F224" s="32"/>
      <c r="G224" s="29"/>
      <c r="H224" s="32"/>
      <c r="I224" s="3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5.75" hidden="1" customHeight="1" x14ac:dyDescent="0.25">
      <c r="A225" s="27"/>
      <c r="B225" s="28"/>
      <c r="C225" s="29"/>
      <c r="D225" s="29"/>
      <c r="E225" s="29">
        <v>89615895616</v>
      </c>
      <c r="F225" s="32"/>
      <c r="G225" s="29"/>
      <c r="H225" s="32"/>
      <c r="I225" s="3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45" customHeight="1" x14ac:dyDescent="0.25">
      <c r="A226" s="33" t="s">
        <v>546</v>
      </c>
      <c r="B226" s="34" t="s">
        <v>364</v>
      </c>
      <c r="C226" s="35" t="s">
        <v>610</v>
      </c>
      <c r="D226" s="35" t="s">
        <v>611</v>
      </c>
      <c r="E226" s="35" t="s">
        <v>612</v>
      </c>
      <c r="F226" s="35" t="s">
        <v>613</v>
      </c>
      <c r="G226" s="35" t="s">
        <v>614</v>
      </c>
      <c r="H226" s="46" t="str">
        <f>HYPERLINK("http://tuapse.rshu.ru/content/georussia","http://tuapse.rshu.ru/content/georussia")</f>
        <v>http://tuapse.rshu.ru/content/georussia</v>
      </c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34.5" hidden="1" customHeight="1" x14ac:dyDescent="0.25">
      <c r="A227" s="27"/>
      <c r="B227" s="28"/>
      <c r="C227" s="29" t="s">
        <v>615</v>
      </c>
      <c r="D227" s="29"/>
      <c r="E227" s="29"/>
      <c r="F227" s="29"/>
      <c r="G227" s="29"/>
      <c r="H227" s="38"/>
      <c r="I227" s="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33.75" customHeight="1" x14ac:dyDescent="0.25">
      <c r="A228" s="27" t="s">
        <v>546</v>
      </c>
      <c r="B228" s="28" t="s">
        <v>369</v>
      </c>
      <c r="C228" s="29" t="s">
        <v>616</v>
      </c>
      <c r="D228" s="29" t="s">
        <v>617</v>
      </c>
      <c r="E228" s="29" t="s">
        <v>618</v>
      </c>
      <c r="F228" s="29" t="s">
        <v>619</v>
      </c>
      <c r="G228" s="29" t="s">
        <v>620</v>
      </c>
      <c r="H228" s="29"/>
      <c r="I228" s="3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34.5" hidden="1" customHeight="1" x14ac:dyDescent="0.25">
      <c r="A229" s="27"/>
      <c r="B229" s="28"/>
      <c r="C229" s="29"/>
      <c r="D229" s="29" t="s">
        <v>621</v>
      </c>
      <c r="E229" s="29"/>
      <c r="F229" s="29"/>
      <c r="G229" s="29" t="s">
        <v>622</v>
      </c>
      <c r="H229" s="29"/>
      <c r="I229" s="3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23.25" customHeight="1" x14ac:dyDescent="0.25">
      <c r="A230" s="27" t="s">
        <v>546</v>
      </c>
      <c r="B230" s="28" t="s">
        <v>374</v>
      </c>
      <c r="C230" s="45" t="s">
        <v>623</v>
      </c>
      <c r="D230" s="29" t="s">
        <v>624</v>
      </c>
      <c r="E230" s="51" t="s">
        <v>625</v>
      </c>
      <c r="F230" s="52" t="str">
        <f>HYPERLINK("mailto:kuzmenko@tppkuban.ru","kuzmenko@tppkuban.ru")</f>
        <v>kuzmenko@tppkuban.ru</v>
      </c>
      <c r="G230" s="51" t="s">
        <v>626</v>
      </c>
      <c r="H230" s="29"/>
      <c r="I230" s="3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23.25" customHeight="1" x14ac:dyDescent="0.25">
      <c r="A231" s="27" t="s">
        <v>546</v>
      </c>
      <c r="B231" s="28" t="s">
        <v>381</v>
      </c>
      <c r="C231" s="45" t="s">
        <v>627</v>
      </c>
      <c r="D231" s="29" t="s">
        <v>628</v>
      </c>
      <c r="E231" s="45" t="s">
        <v>629</v>
      </c>
      <c r="F231" s="38" t="s">
        <v>630</v>
      </c>
      <c r="G231" s="45" t="s">
        <v>631</v>
      </c>
      <c r="H231" s="29"/>
      <c r="I231" s="3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23.25" hidden="1" customHeight="1" x14ac:dyDescent="0.25">
      <c r="A232" s="27"/>
      <c r="B232" s="28"/>
      <c r="C232" s="45"/>
      <c r="D232" s="29"/>
      <c r="E232" s="45"/>
      <c r="F232" s="38"/>
      <c r="G232" s="45"/>
      <c r="H232" s="29"/>
      <c r="I232" s="3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23.25" customHeight="1" x14ac:dyDescent="0.25">
      <c r="A233" s="27" t="s">
        <v>546</v>
      </c>
      <c r="B233" s="28" t="s">
        <v>386</v>
      </c>
      <c r="C233" s="45" t="s">
        <v>632</v>
      </c>
      <c r="D233" s="29" t="s">
        <v>633</v>
      </c>
      <c r="E233" s="45" t="s">
        <v>634</v>
      </c>
      <c r="F233" s="38" t="s">
        <v>635</v>
      </c>
      <c r="G233" s="45" t="s">
        <v>636</v>
      </c>
      <c r="H233" s="37" t="str">
        <f>HYPERLINK("https://kubsu.ru/ru/node/10497","https://kubsu.ru/ru/node/10497")</f>
        <v>https://kubsu.ru/ru/node/10497</v>
      </c>
      <c r="I233" s="3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23.25" customHeight="1" x14ac:dyDescent="0.25">
      <c r="A234" s="33" t="s">
        <v>546</v>
      </c>
      <c r="B234" s="34" t="s">
        <v>391</v>
      </c>
      <c r="C234" s="35" t="s">
        <v>637</v>
      </c>
      <c r="D234" s="35" t="s">
        <v>638</v>
      </c>
      <c r="E234" s="35" t="s">
        <v>639</v>
      </c>
      <c r="F234" s="35" t="s">
        <v>640</v>
      </c>
      <c r="G234" s="35" t="s">
        <v>641</v>
      </c>
      <c r="H234" s="3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34.5" customHeight="1" x14ac:dyDescent="0.25">
      <c r="A235" s="27" t="s">
        <v>642</v>
      </c>
      <c r="B235" s="28" t="s">
        <v>9</v>
      </c>
      <c r="C235" s="29" t="s">
        <v>643</v>
      </c>
      <c r="D235" s="29" t="s">
        <v>644</v>
      </c>
      <c r="E235" s="29">
        <v>89029247595</v>
      </c>
      <c r="F235" s="29" t="s">
        <v>645</v>
      </c>
      <c r="G235" s="29" t="s">
        <v>646</v>
      </c>
      <c r="H235" s="38"/>
      <c r="I235" s="3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1.25" customHeight="1" x14ac:dyDescent="0.25">
      <c r="A236" s="27" t="s">
        <v>642</v>
      </c>
      <c r="B236" s="28" t="s">
        <v>17</v>
      </c>
      <c r="C236" s="29" t="s">
        <v>647</v>
      </c>
      <c r="D236" s="29" t="s">
        <v>648</v>
      </c>
      <c r="E236" s="29"/>
      <c r="F236" s="29" t="s">
        <v>649</v>
      </c>
      <c r="G236" s="29" t="s">
        <v>650</v>
      </c>
      <c r="H236" s="29"/>
      <c r="I236" s="3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5.75" hidden="1" customHeight="1" x14ac:dyDescent="0.25">
      <c r="A237" s="27"/>
      <c r="B237" s="28"/>
      <c r="C237" s="29"/>
      <c r="D237" s="29"/>
      <c r="E237" s="29">
        <v>89131998255</v>
      </c>
      <c r="F237" s="29"/>
      <c r="G237" s="29"/>
      <c r="H237" s="29"/>
      <c r="I237" s="3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34.5" customHeight="1" x14ac:dyDescent="0.25">
      <c r="A238" s="27" t="s">
        <v>642</v>
      </c>
      <c r="B238" s="28" t="s">
        <v>24</v>
      </c>
      <c r="C238" s="29" t="s">
        <v>651</v>
      </c>
      <c r="D238" s="29" t="s">
        <v>652</v>
      </c>
      <c r="E238" s="29"/>
      <c r="F238" s="29" t="s">
        <v>653</v>
      </c>
      <c r="G238" s="29" t="s">
        <v>654</v>
      </c>
      <c r="H238" s="29"/>
      <c r="I238" s="3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1.25" customHeight="1" x14ac:dyDescent="0.25">
      <c r="A239" s="27" t="s">
        <v>642</v>
      </c>
      <c r="B239" s="28" t="s">
        <v>29</v>
      </c>
      <c r="C239" s="29" t="s">
        <v>655</v>
      </c>
      <c r="D239" s="29" t="s">
        <v>656</v>
      </c>
      <c r="E239" s="29"/>
      <c r="F239" s="29" t="s">
        <v>657</v>
      </c>
      <c r="G239" s="29" t="s">
        <v>658</v>
      </c>
      <c r="H239" s="37" t="str">
        <f>HYPERLINK("http://www.mucbs.ru/index.php/9-lenta-novostey/2504-priglashaem-prinyat-uchastie-vo-vserossijskom-geograficheskom-diktante","http://www.mucbs.ru/index.php/9-lenta-novostey/2504-priglashaem-prinyat-uchastie-vo-vserossijskom-geograficheskom-diktante")</f>
        <v>http://www.mucbs.ru/index.php/9-lenta-novostey/2504-priglashaem-prinyat-uchastie-vo-vserossijskom-geograficheskom-diktante</v>
      </c>
      <c r="I239" s="3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36" hidden="1" customHeight="1" x14ac:dyDescent="0.25">
      <c r="A240" s="27"/>
      <c r="B240" s="28"/>
      <c r="C240" s="29"/>
      <c r="D240" s="29"/>
      <c r="E240" s="29" t="s">
        <v>659</v>
      </c>
      <c r="F240" s="29"/>
      <c r="G240" s="29"/>
      <c r="H240" s="38"/>
      <c r="I240" s="3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39.75" customHeight="1" x14ac:dyDescent="0.25">
      <c r="A241" s="27" t="s">
        <v>642</v>
      </c>
      <c r="B241" s="28" t="s">
        <v>69</v>
      </c>
      <c r="C241" s="29" t="s">
        <v>660</v>
      </c>
      <c r="D241" s="29" t="s">
        <v>661</v>
      </c>
      <c r="E241" s="29" t="s">
        <v>662</v>
      </c>
      <c r="F241" s="29" t="s">
        <v>663</v>
      </c>
      <c r="G241" s="29" t="s">
        <v>664</v>
      </c>
      <c r="H241" s="46" t="str">
        <f>HYPERLINK("http://www.museum-npr.ru/news/vserossiiskii-geograficheskii-diktant.html","http://www.museum-npr.ru/news/vserossiiskii-geograficheskii-diktant.html")</f>
        <v>http://www.museum-npr.ru/news/vserossiiskii-geograficheskii-diktant.html</v>
      </c>
      <c r="I241" s="3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45.75" customHeight="1" x14ac:dyDescent="0.25">
      <c r="A242" s="27" t="s">
        <v>642</v>
      </c>
      <c r="B242" s="28" t="s">
        <v>110</v>
      </c>
      <c r="C242" s="29" t="s">
        <v>665</v>
      </c>
      <c r="D242" s="29" t="s">
        <v>666</v>
      </c>
      <c r="E242" s="29">
        <v>89832974985</v>
      </c>
      <c r="F242" s="29" t="s">
        <v>667</v>
      </c>
      <c r="G242" s="29" t="s">
        <v>668</v>
      </c>
      <c r="H242" s="29"/>
      <c r="I242" s="3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1.25" customHeight="1" x14ac:dyDescent="0.25">
      <c r="A243" s="27" t="s">
        <v>642</v>
      </c>
      <c r="B243" s="28" t="s">
        <v>346</v>
      </c>
      <c r="C243" s="29" t="s">
        <v>669</v>
      </c>
      <c r="D243" s="29" t="s">
        <v>670</v>
      </c>
      <c r="E243" s="29">
        <v>79135954195</v>
      </c>
      <c r="F243" s="29" t="s">
        <v>671</v>
      </c>
      <c r="G243" s="29" t="s">
        <v>672</v>
      </c>
      <c r="H243" s="29"/>
      <c r="I243" s="3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5.75" hidden="1" customHeight="1" x14ac:dyDescent="0.25">
      <c r="A244" s="27"/>
      <c r="B244" s="28"/>
      <c r="C244" s="29"/>
      <c r="D244" s="29"/>
      <c r="E244" s="29"/>
      <c r="F244" s="29"/>
      <c r="G244" s="29"/>
      <c r="H244" s="29"/>
      <c r="I244" s="3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33.75" customHeight="1" x14ac:dyDescent="0.25">
      <c r="A245" s="27" t="s">
        <v>642</v>
      </c>
      <c r="B245" s="28" t="s">
        <v>351</v>
      </c>
      <c r="C245" s="29" t="s">
        <v>673</v>
      </c>
      <c r="D245" s="29" t="s">
        <v>674</v>
      </c>
      <c r="E245" s="29">
        <v>79059999510</v>
      </c>
      <c r="F245" s="29" t="s">
        <v>675</v>
      </c>
      <c r="G245" s="29" t="s">
        <v>676</v>
      </c>
      <c r="H245" s="37" t="str">
        <f>HYPERLINK("http://www.gorod-dudinka.ru/novosti/kultura/biblioteki/5683-biblioteka-priglashaet-na-diktant","http://www.gorod-dudinka.ru/novosti/kultura/biblioteki/5683-biblioteka-priglashaet-na-diktant")</f>
        <v>http://www.gorod-dudinka.ru/novosti/kultura/biblioteki/5683-biblioteka-priglashaet-na-diktant</v>
      </c>
      <c r="I245" s="3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1.25" hidden="1" customHeight="1" x14ac:dyDescent="0.25">
      <c r="A246" s="27"/>
      <c r="B246" s="28"/>
      <c r="C246" s="29"/>
      <c r="D246" s="29"/>
      <c r="E246" s="29"/>
      <c r="F246" s="29"/>
      <c r="G246" s="29"/>
      <c r="H246" s="38"/>
      <c r="I246" s="3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9" hidden="1" customHeight="1" x14ac:dyDescent="0.25">
      <c r="A247" s="27"/>
      <c r="B247" s="28"/>
      <c r="C247" s="29"/>
      <c r="D247" s="29"/>
      <c r="E247" s="29"/>
      <c r="F247" s="29"/>
      <c r="G247" s="29"/>
      <c r="H247" s="29"/>
      <c r="I247" s="3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5.75" hidden="1" customHeight="1" x14ac:dyDescent="0.25">
      <c r="A248" s="27"/>
      <c r="B248" s="28"/>
      <c r="C248" s="29"/>
      <c r="D248" s="29"/>
      <c r="E248" s="29"/>
      <c r="F248" s="29"/>
      <c r="G248" s="29"/>
      <c r="H248" s="29"/>
      <c r="I248" s="3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1.25" customHeight="1" x14ac:dyDescent="0.25">
      <c r="A249" s="27" t="s">
        <v>642</v>
      </c>
      <c r="B249" s="28" t="s">
        <v>354</v>
      </c>
      <c r="C249" s="29" t="s">
        <v>677</v>
      </c>
      <c r="D249" s="29" t="s">
        <v>678</v>
      </c>
      <c r="E249" s="29" t="s">
        <v>679</v>
      </c>
      <c r="F249" s="29" t="s">
        <v>680</v>
      </c>
      <c r="G249" s="29" t="s">
        <v>681</v>
      </c>
      <c r="H249" s="37" t="str">
        <f>HYPERLINK("http://www.college-taymyr.ru/","www.college-taymyr.ru")</f>
        <v>www.college-taymyr.ru</v>
      </c>
      <c r="I249" s="3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20.25" hidden="1" customHeight="1" x14ac:dyDescent="0.25">
      <c r="A250" s="27"/>
      <c r="B250" s="28"/>
      <c r="C250" s="29"/>
      <c r="D250" s="29"/>
      <c r="E250" s="29"/>
      <c r="F250" s="29"/>
      <c r="G250" s="29"/>
      <c r="H250" s="37"/>
      <c r="I250" s="3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1.25" customHeight="1" x14ac:dyDescent="0.25">
      <c r="A251" s="27" t="s">
        <v>642</v>
      </c>
      <c r="B251" s="28" t="s">
        <v>359</v>
      </c>
      <c r="C251" s="29" t="s">
        <v>682</v>
      </c>
      <c r="D251" s="29" t="s">
        <v>683</v>
      </c>
      <c r="E251" s="29" t="s">
        <v>684</v>
      </c>
      <c r="F251" s="29" t="s">
        <v>685</v>
      </c>
      <c r="G251" s="29" t="s">
        <v>686</v>
      </c>
      <c r="H251" s="29"/>
      <c r="I251" s="3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5.75" hidden="1" customHeight="1" x14ac:dyDescent="0.25">
      <c r="A252" s="27"/>
      <c r="B252" s="28"/>
      <c r="C252" s="29"/>
      <c r="D252" s="29"/>
      <c r="E252" s="29"/>
      <c r="F252" s="29"/>
      <c r="G252" s="29"/>
      <c r="H252" s="29"/>
      <c r="I252" s="3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1.25" customHeight="1" x14ac:dyDescent="0.25">
      <c r="A253" s="27" t="s">
        <v>642</v>
      </c>
      <c r="B253" s="28" t="s">
        <v>364</v>
      </c>
      <c r="C253" s="29" t="s">
        <v>687</v>
      </c>
      <c r="D253" s="29" t="s">
        <v>688</v>
      </c>
      <c r="E253" s="29" t="s">
        <v>689</v>
      </c>
      <c r="F253" s="29" t="s">
        <v>690</v>
      </c>
      <c r="G253" s="29" t="s">
        <v>691</v>
      </c>
      <c r="H253" s="46" t="str">
        <f>HYPERLINK("http://ddtbogotol.ucoz.ru/","http://ddtbogotol.ucoz.ru/")</f>
        <v>http://ddtbogotol.ucoz.ru/</v>
      </c>
      <c r="I253" s="3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23.25" hidden="1" customHeight="1" x14ac:dyDescent="0.25">
      <c r="A254" s="27"/>
      <c r="B254" s="28"/>
      <c r="C254" s="29"/>
      <c r="D254" s="29"/>
      <c r="E254" s="29"/>
      <c r="F254" s="29"/>
      <c r="G254" s="29" t="s">
        <v>692</v>
      </c>
      <c r="H254" s="38"/>
      <c r="I254" s="3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45.75" customHeight="1" x14ac:dyDescent="0.25">
      <c r="A255" s="27" t="s">
        <v>642</v>
      </c>
      <c r="B255" s="28" t="s">
        <v>369</v>
      </c>
      <c r="C255" s="29" t="s">
        <v>693</v>
      </c>
      <c r="D255" s="29" t="s">
        <v>694</v>
      </c>
      <c r="E255" s="29" t="s">
        <v>695</v>
      </c>
      <c r="F255" s="29" t="s">
        <v>696</v>
      </c>
      <c r="G255" s="29" t="s">
        <v>697</v>
      </c>
      <c r="H255" s="29"/>
      <c r="I255" s="3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1.25" customHeight="1" x14ac:dyDescent="0.25">
      <c r="A256" s="27" t="s">
        <v>642</v>
      </c>
      <c r="B256" s="28" t="s">
        <v>374</v>
      </c>
      <c r="C256" s="29" t="s">
        <v>698</v>
      </c>
      <c r="D256" s="29" t="s">
        <v>699</v>
      </c>
      <c r="E256" s="29"/>
      <c r="F256" s="29" t="s">
        <v>700</v>
      </c>
      <c r="G256" s="29" t="s">
        <v>701</v>
      </c>
      <c r="H256" s="46" t="str">
        <f>HYPERLINK("http://bibligor.ru/novosti/anonsy_meropriyatij/?nid=757","http://bibligor.ru/novosti/anonsy_meropriyatij/?nid=757")</f>
        <v>http://bibligor.ru/novosti/anonsy_meropriyatij/?nid=757</v>
      </c>
      <c r="I256" s="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5.75" hidden="1" customHeight="1" x14ac:dyDescent="0.25">
      <c r="A257" s="27"/>
      <c r="B257" s="28"/>
      <c r="C257" s="29"/>
      <c r="D257" s="29"/>
      <c r="E257" s="29" t="s">
        <v>702</v>
      </c>
      <c r="F257" s="29"/>
      <c r="G257" s="29"/>
      <c r="H257" s="38"/>
      <c r="I257" s="3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45.75" customHeight="1" x14ac:dyDescent="0.25">
      <c r="A258" s="27" t="s">
        <v>642</v>
      </c>
      <c r="B258" s="28" t="s">
        <v>381</v>
      </c>
      <c r="C258" s="29" t="s">
        <v>703</v>
      </c>
      <c r="D258" s="29" t="s">
        <v>704</v>
      </c>
      <c r="E258" s="29" t="s">
        <v>705</v>
      </c>
      <c r="F258" s="30" t="str">
        <f>HYPERLINK("https://e.mail.ru/compose/?mailto=mailto%3ametodkaz@yandex.ru","metodkaz@mail.ru")</f>
        <v>metodkaz@mail.ru</v>
      </c>
      <c r="G258" s="29" t="s">
        <v>706</v>
      </c>
      <c r="H258" s="30"/>
      <c r="I258" s="3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45.75" customHeight="1" x14ac:dyDescent="0.25">
      <c r="A259" s="27" t="s">
        <v>642</v>
      </c>
      <c r="B259" s="28" t="s">
        <v>386</v>
      </c>
      <c r="C259" s="29" t="s">
        <v>707</v>
      </c>
      <c r="D259" s="29" t="s">
        <v>708</v>
      </c>
      <c r="E259" s="29" t="s">
        <v>709</v>
      </c>
      <c r="F259" s="29" t="s">
        <v>710</v>
      </c>
      <c r="G259" s="29" t="s">
        <v>711</v>
      </c>
      <c r="H259" s="29"/>
      <c r="I259" s="3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45.75" customHeight="1" x14ac:dyDescent="0.25">
      <c r="A260" s="27" t="s">
        <v>642</v>
      </c>
      <c r="B260" s="28" t="s">
        <v>391</v>
      </c>
      <c r="C260" s="29" t="s">
        <v>712</v>
      </c>
      <c r="D260" s="29" t="s">
        <v>713</v>
      </c>
      <c r="E260" s="29" t="s">
        <v>714</v>
      </c>
      <c r="F260" s="29" t="s">
        <v>715</v>
      </c>
      <c r="G260" s="29" t="s">
        <v>716</v>
      </c>
      <c r="H260" s="43" t="s">
        <v>717</v>
      </c>
      <c r="I260" s="3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45.75" customHeight="1" x14ac:dyDescent="0.25">
      <c r="A261" s="27" t="s">
        <v>642</v>
      </c>
      <c r="B261" s="28" t="s">
        <v>718</v>
      </c>
      <c r="C261" s="29" t="s">
        <v>719</v>
      </c>
      <c r="D261" s="32" t="s">
        <v>720</v>
      </c>
      <c r="E261" s="32" t="s">
        <v>721</v>
      </c>
      <c r="F261" s="52" t="str">
        <f>HYPERLINK("mailto:Ato-irina@mail.ru","Ato-irina@mail.ru")</f>
        <v>Ato-irina@mail.ru</v>
      </c>
      <c r="G261" s="32" t="s">
        <v>722</v>
      </c>
      <c r="H261" s="29"/>
      <c r="I261" s="3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5.75" hidden="1" customHeight="1" x14ac:dyDescent="0.25">
      <c r="A262" s="29"/>
      <c r="B262" s="29"/>
      <c r="C262" s="29"/>
      <c r="D262" s="32"/>
      <c r="E262" s="48"/>
      <c r="F262" s="32"/>
      <c r="G262" s="32"/>
      <c r="H262" s="29"/>
      <c r="I262" s="3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5.75" hidden="1" customHeight="1" x14ac:dyDescent="0.25">
      <c r="A263" s="29"/>
      <c r="B263" s="29"/>
      <c r="C263" s="29"/>
      <c r="D263" s="32"/>
      <c r="E263" s="48"/>
      <c r="F263" s="32"/>
      <c r="G263" s="32"/>
      <c r="H263" s="29"/>
      <c r="I263" s="3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5.75" hidden="1" customHeight="1" x14ac:dyDescent="0.25">
      <c r="A264" s="29"/>
      <c r="B264" s="29"/>
      <c r="C264" s="29"/>
      <c r="D264" s="32"/>
      <c r="E264" s="48"/>
      <c r="F264" s="32"/>
      <c r="G264" s="32"/>
      <c r="H264" s="29"/>
      <c r="I264" s="3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30" customHeight="1" x14ac:dyDescent="0.25">
      <c r="A265" s="29">
        <v>24</v>
      </c>
      <c r="B265" s="53">
        <v>19</v>
      </c>
      <c r="C265" s="38" t="s">
        <v>723</v>
      </c>
      <c r="D265" s="45" t="s">
        <v>724</v>
      </c>
      <c r="E265" s="29">
        <v>89131993585</v>
      </c>
      <c r="F265" s="30" t="str">
        <f>HYPERLINK("mailto:Yulcha_89@mail.ru","Yulcha_89@mail.ru")</f>
        <v>Yulcha_89@mail.ru</v>
      </c>
      <c r="G265" s="45" t="s">
        <v>725</v>
      </c>
      <c r="H265" s="29"/>
      <c r="I265" s="3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5.75" hidden="1" customHeight="1" x14ac:dyDescent="0.25">
      <c r="A266" s="29"/>
      <c r="B266" s="53"/>
      <c r="C266" s="38"/>
      <c r="D266" s="45"/>
      <c r="E266" s="29"/>
      <c r="F266" s="30"/>
      <c r="G266" s="45"/>
      <c r="H266" s="29"/>
      <c r="I266" s="3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5.75" hidden="1" customHeight="1" x14ac:dyDescent="0.25">
      <c r="A267" s="29"/>
      <c r="B267" s="53"/>
      <c r="C267" s="38"/>
      <c r="D267" s="45"/>
      <c r="E267" s="29"/>
      <c r="F267" s="30"/>
      <c r="G267" s="45"/>
      <c r="H267" s="29"/>
      <c r="I267" s="3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5.75" hidden="1" customHeight="1" x14ac:dyDescent="0.25">
      <c r="A268" s="29"/>
      <c r="B268" s="53"/>
      <c r="C268" s="38"/>
      <c r="D268" s="45"/>
      <c r="E268" s="29"/>
      <c r="F268" s="30"/>
      <c r="G268" s="45"/>
      <c r="H268" s="29"/>
      <c r="I268" s="3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5.75" customHeight="1" x14ac:dyDescent="0.25">
      <c r="A269" s="29">
        <v>24</v>
      </c>
      <c r="B269" s="53">
        <v>20</v>
      </c>
      <c r="C269" s="38" t="s">
        <v>726</v>
      </c>
      <c r="D269" s="45" t="s">
        <v>727</v>
      </c>
      <c r="E269" s="29" t="s">
        <v>728</v>
      </c>
      <c r="F269" s="38" t="s">
        <v>729</v>
      </c>
      <c r="G269" s="45" t="s">
        <v>730</v>
      </c>
      <c r="H269" s="29"/>
      <c r="I269" s="3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5.75" hidden="1" customHeight="1" x14ac:dyDescent="0.25">
      <c r="A270" s="29"/>
      <c r="B270" s="53"/>
      <c r="C270" s="38"/>
      <c r="D270" s="45"/>
      <c r="E270" s="29"/>
      <c r="F270" s="38"/>
      <c r="G270" s="45"/>
      <c r="H270" s="29"/>
      <c r="I270" s="3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5.75" hidden="1" customHeight="1" x14ac:dyDescent="0.25">
      <c r="A271" s="29"/>
      <c r="B271" s="53"/>
      <c r="C271" s="38"/>
      <c r="D271" s="45"/>
      <c r="E271" s="29"/>
      <c r="F271" s="38"/>
      <c r="G271" s="45"/>
      <c r="H271" s="29"/>
      <c r="I271" s="3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5.75" customHeight="1" x14ac:dyDescent="0.25">
      <c r="A272" s="29">
        <v>24</v>
      </c>
      <c r="B272" s="53">
        <v>21</v>
      </c>
      <c r="C272" s="38" t="s">
        <v>731</v>
      </c>
      <c r="D272" s="45" t="s">
        <v>732</v>
      </c>
      <c r="E272" s="29" t="s">
        <v>733</v>
      </c>
      <c r="F272" s="37" t="str">
        <f>HYPERLINK("mailto:mouigarka@mail.ru","mouigarka@mail.ru")</f>
        <v>mouigarka@mail.ru</v>
      </c>
      <c r="G272" s="45" t="s">
        <v>734</v>
      </c>
      <c r="H272" s="29"/>
      <c r="I272" s="3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5.75" customHeight="1" x14ac:dyDescent="0.25">
      <c r="A273" s="29">
        <v>24</v>
      </c>
      <c r="B273" s="53">
        <v>22</v>
      </c>
      <c r="C273" s="38" t="s">
        <v>735</v>
      </c>
      <c r="D273" s="45" t="s">
        <v>713</v>
      </c>
      <c r="E273" s="29" t="s">
        <v>736</v>
      </c>
      <c r="F273" s="38" t="s">
        <v>737</v>
      </c>
      <c r="G273" s="45" t="s">
        <v>738</v>
      </c>
      <c r="H273" s="43" t="s">
        <v>739</v>
      </c>
      <c r="I273" s="3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5.75" customHeight="1" x14ac:dyDescent="0.25">
      <c r="A274" s="29">
        <v>24</v>
      </c>
      <c r="B274" s="53">
        <v>23</v>
      </c>
      <c r="C274" s="38" t="s">
        <v>740</v>
      </c>
      <c r="D274" s="45" t="s">
        <v>741</v>
      </c>
      <c r="E274" s="29" t="s">
        <v>742</v>
      </c>
      <c r="F274" s="38" t="s">
        <v>743</v>
      </c>
      <c r="G274" s="45" t="s">
        <v>744</v>
      </c>
      <c r="H274" s="43" t="s">
        <v>745</v>
      </c>
      <c r="I274" s="3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5.75" hidden="1" customHeight="1" x14ac:dyDescent="0.25">
      <c r="A275" s="29"/>
      <c r="B275" s="53"/>
      <c r="C275" s="38"/>
      <c r="D275" s="45"/>
      <c r="E275" s="29"/>
      <c r="F275" s="38"/>
      <c r="G275" s="45"/>
      <c r="H275" s="29"/>
      <c r="I275" s="3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1.25" customHeight="1" x14ac:dyDescent="0.25">
      <c r="A276" s="29">
        <v>24</v>
      </c>
      <c r="B276" s="28" t="s">
        <v>642</v>
      </c>
      <c r="C276" s="29" t="s">
        <v>746</v>
      </c>
      <c r="D276" s="29" t="s">
        <v>747</v>
      </c>
      <c r="E276" s="29" t="s">
        <v>748</v>
      </c>
      <c r="F276" s="29" t="s">
        <v>749</v>
      </c>
      <c r="G276" s="29" t="s">
        <v>750</v>
      </c>
      <c r="H276" s="29"/>
      <c r="I276" s="3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1.25" customHeight="1" x14ac:dyDescent="0.25">
      <c r="A277" s="29">
        <v>24</v>
      </c>
      <c r="B277" s="28" t="s">
        <v>751</v>
      </c>
      <c r="C277" s="29" t="s">
        <v>752</v>
      </c>
      <c r="D277" s="29" t="s">
        <v>753</v>
      </c>
      <c r="E277" s="29">
        <v>89233607423</v>
      </c>
      <c r="F277" s="29" t="s">
        <v>754</v>
      </c>
      <c r="G277" s="29" t="s">
        <v>755</v>
      </c>
      <c r="H277" s="29"/>
      <c r="I277" s="3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1.25" customHeight="1" x14ac:dyDescent="0.25">
      <c r="A278" s="29">
        <v>24</v>
      </c>
      <c r="B278" s="28" t="s">
        <v>756</v>
      </c>
      <c r="C278" s="29" t="s">
        <v>757</v>
      </c>
      <c r="D278" s="29" t="s">
        <v>758</v>
      </c>
      <c r="E278" s="29" t="s">
        <v>759</v>
      </c>
      <c r="F278" s="29" t="s">
        <v>760</v>
      </c>
      <c r="G278" s="29" t="s">
        <v>761</v>
      </c>
      <c r="H278" s="29"/>
      <c r="I278" s="3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1.25" customHeight="1" x14ac:dyDescent="0.25">
      <c r="A279" s="29">
        <v>24</v>
      </c>
      <c r="B279" s="28" t="s">
        <v>756</v>
      </c>
      <c r="C279" s="29" t="s">
        <v>762</v>
      </c>
      <c r="D279" s="29" t="s">
        <v>763</v>
      </c>
      <c r="E279" s="90">
        <v>89504140733</v>
      </c>
      <c r="F279" s="91" t="s">
        <v>764</v>
      </c>
      <c r="G279" s="92" t="s">
        <v>765</v>
      </c>
      <c r="H279" s="29"/>
      <c r="I279" s="3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1.25" customHeight="1" x14ac:dyDescent="0.25">
      <c r="A280" s="27" t="s">
        <v>766</v>
      </c>
      <c r="B280" s="28" t="s">
        <v>9</v>
      </c>
      <c r="C280" s="29" t="s">
        <v>767</v>
      </c>
      <c r="D280" s="29" t="s">
        <v>768</v>
      </c>
      <c r="E280" s="29" t="s">
        <v>769</v>
      </c>
      <c r="F280" s="29" t="s">
        <v>770</v>
      </c>
      <c r="G280" s="29" t="s">
        <v>771</v>
      </c>
      <c r="H280" s="29"/>
      <c r="I280" s="3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5.75" hidden="1" customHeight="1" x14ac:dyDescent="0.25">
      <c r="A281" s="27"/>
      <c r="B281" s="28"/>
      <c r="C281" s="29"/>
      <c r="D281" s="29"/>
      <c r="E281" s="29" t="s">
        <v>772</v>
      </c>
      <c r="F281" s="29"/>
      <c r="G281" s="29"/>
      <c r="H281" s="29"/>
      <c r="I281" s="3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5.75" hidden="1" customHeight="1" x14ac:dyDescent="0.25">
      <c r="A282" s="27"/>
      <c r="B282" s="28"/>
      <c r="C282" s="29"/>
      <c r="D282" s="29"/>
      <c r="E282" s="29" t="s">
        <v>773</v>
      </c>
      <c r="F282" s="29"/>
      <c r="G282" s="29"/>
      <c r="H282" s="29"/>
      <c r="I282" s="3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5.75" hidden="1" customHeight="1" x14ac:dyDescent="0.25">
      <c r="A283" s="27"/>
      <c r="B283" s="28"/>
      <c r="C283" s="29"/>
      <c r="D283" s="29"/>
      <c r="E283" s="29"/>
      <c r="F283" s="29"/>
      <c r="G283" s="29"/>
      <c r="H283" s="29"/>
      <c r="I283" s="3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1.25" customHeight="1" x14ac:dyDescent="0.25">
      <c r="A284" s="27" t="s">
        <v>766</v>
      </c>
      <c r="B284" s="28" t="s">
        <v>17</v>
      </c>
      <c r="C284" s="29" t="s">
        <v>774</v>
      </c>
      <c r="D284" s="29" t="s">
        <v>775</v>
      </c>
      <c r="E284" s="29" t="s">
        <v>776</v>
      </c>
      <c r="F284" s="29" t="s">
        <v>777</v>
      </c>
      <c r="G284" s="29" t="s">
        <v>778</v>
      </c>
      <c r="H284" s="29"/>
      <c r="I284" s="3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5.75" hidden="1" customHeight="1" x14ac:dyDescent="0.25">
      <c r="A285" s="27"/>
      <c r="B285" s="28"/>
      <c r="C285" s="29"/>
      <c r="D285" s="29"/>
      <c r="E285" s="29"/>
      <c r="F285" s="29"/>
      <c r="G285" s="29"/>
      <c r="H285" s="29"/>
      <c r="I285" s="3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5.75" customHeight="1" x14ac:dyDescent="0.25">
      <c r="A286" s="27" t="s">
        <v>766</v>
      </c>
      <c r="B286" s="28" t="s">
        <v>24</v>
      </c>
      <c r="C286" s="29" t="s">
        <v>779</v>
      </c>
      <c r="D286" s="29" t="s">
        <v>780</v>
      </c>
      <c r="E286" s="29" t="s">
        <v>781</v>
      </c>
      <c r="F286" s="46" t="str">
        <f>HYPERLINK("mailto:geomir-kgu@yandex.ru","geomir-kgu@yandex.ru")</f>
        <v>geomir-kgu@yandex.ru</v>
      </c>
      <c r="G286" s="29" t="s">
        <v>782</v>
      </c>
      <c r="H286" s="46" t="str">
        <f>HYPERLINK("http://kgsu.ru/news/view/5859/;jsessionid=8novkeipsxv01dpdi55i7makq","http://kgsu.ru/news/view/5859/;jsessionid=8novkeipsxv01dpdi55i7makq")</f>
        <v>http://kgsu.ru/news/view/5859/;jsessionid=8novkeipsxv01dpdi55i7makq</v>
      </c>
      <c r="I286" s="3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5.75" hidden="1" customHeight="1" x14ac:dyDescent="0.25">
      <c r="A287" s="27"/>
      <c r="B287" s="28"/>
      <c r="C287" s="29"/>
      <c r="D287" s="29"/>
      <c r="E287" s="29"/>
      <c r="F287" s="38"/>
      <c r="G287" s="29"/>
      <c r="H287" s="38"/>
      <c r="I287" s="3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.75" customHeight="1" x14ac:dyDescent="0.25">
      <c r="A288" s="27" t="s">
        <v>766</v>
      </c>
      <c r="B288" s="28" t="s">
        <v>29</v>
      </c>
      <c r="C288" s="29" t="s">
        <v>783</v>
      </c>
      <c r="D288" s="29" t="s">
        <v>784</v>
      </c>
      <c r="E288" s="29">
        <v>89504463411</v>
      </c>
      <c r="F288" s="46" t="str">
        <f>HYPERLINK("mailto:selyanina.vera@mail.ru","selyanina.vera@mail.ru")</f>
        <v>selyanina.vera@mail.ru</v>
      </c>
      <c r="G288" s="29" t="s">
        <v>785</v>
      </c>
      <c r="H288" s="46" t="str">
        <f>HYPERLINK("https://www.rgo.ru/ru/proe%20kty/vserossiyskiy-geograficheskiy-diktant-%200/vserossiyskiy-geograficheskiy-diktant-%202016;","https://www.rgo.ru/ru/proe kty/vserossiyskiy-geograficheskiy-diktant- 0/vserossiyskiy-geograficheskiy-diktant- 2016;")</f>
        <v>https://www.rgo.ru/ru/proe kty/vserossiyskiy-geograficheskiy-diktant- 0/vserossiyskiy-geograficheskiy-diktant- 2016;</v>
      </c>
      <c r="I288" s="3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5.75" hidden="1" customHeight="1" x14ac:dyDescent="0.25">
      <c r="A289" s="27"/>
      <c r="B289" s="28"/>
      <c r="C289" s="29"/>
      <c r="D289" s="29"/>
      <c r="E289" s="29"/>
      <c r="F289" s="38"/>
      <c r="G289" s="29"/>
      <c r="H289" s="38"/>
      <c r="I289" s="3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45.75" customHeight="1" x14ac:dyDescent="0.25">
      <c r="A290" s="27" t="s">
        <v>786</v>
      </c>
      <c r="B290" s="28" t="s">
        <v>9</v>
      </c>
      <c r="C290" s="29" t="s">
        <v>787</v>
      </c>
      <c r="D290" s="29" t="s">
        <v>788</v>
      </c>
      <c r="E290" s="29" t="s">
        <v>789</v>
      </c>
      <c r="F290" s="29" t="s">
        <v>790</v>
      </c>
      <c r="G290" s="29" t="s">
        <v>791</v>
      </c>
      <c r="H290" s="29"/>
      <c r="I290" s="3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45.75" customHeight="1" x14ac:dyDescent="0.25">
      <c r="A291" s="27" t="s">
        <v>786</v>
      </c>
      <c r="B291" s="28" t="s">
        <v>17</v>
      </c>
      <c r="C291" s="29" t="s">
        <v>792</v>
      </c>
      <c r="D291" s="29" t="s">
        <v>793</v>
      </c>
      <c r="E291" s="29"/>
      <c r="F291" s="37" t="str">
        <f>HYPERLINK("mailto:elena_zashitnoe@mail.ru","elena_zashitnoe@mail.ru")</f>
        <v>elena_zashitnoe@mail.ru</v>
      </c>
      <c r="G291" s="29" t="s">
        <v>794</v>
      </c>
      <c r="H291" s="29"/>
      <c r="I291" s="3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45.75" customHeight="1" x14ac:dyDescent="0.25">
      <c r="A292" s="27" t="s">
        <v>110</v>
      </c>
      <c r="B292" s="28" t="s">
        <v>9</v>
      </c>
      <c r="C292" s="29" t="s">
        <v>795</v>
      </c>
      <c r="D292" s="29" t="s">
        <v>796</v>
      </c>
      <c r="E292" s="29" t="s">
        <v>797</v>
      </c>
      <c r="F292" s="38" t="s">
        <v>798</v>
      </c>
      <c r="G292" s="29" t="s">
        <v>799</v>
      </c>
      <c r="H292" s="29"/>
      <c r="I292" s="3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23.25" customHeight="1" x14ac:dyDescent="0.25">
      <c r="A293" s="27" t="s">
        <v>800</v>
      </c>
      <c r="B293" s="28" t="s">
        <v>9</v>
      </c>
      <c r="C293" s="29" t="s">
        <v>801</v>
      </c>
      <c r="D293" s="29" t="s">
        <v>802</v>
      </c>
      <c r="E293" s="29" t="s">
        <v>803</v>
      </c>
      <c r="F293" s="29" t="s">
        <v>804</v>
      </c>
      <c r="G293" s="29" t="s">
        <v>805</v>
      </c>
      <c r="H293" s="29"/>
      <c r="I293" s="3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45.75" customHeight="1" x14ac:dyDescent="0.25">
      <c r="A294" s="27" t="s">
        <v>806</v>
      </c>
      <c r="B294" s="28" t="s">
        <v>9</v>
      </c>
      <c r="C294" s="29" t="s">
        <v>807</v>
      </c>
      <c r="D294" s="29" t="s">
        <v>808</v>
      </c>
      <c r="E294" s="29"/>
      <c r="F294" s="29" t="s">
        <v>809</v>
      </c>
      <c r="G294" s="29" t="s">
        <v>810</v>
      </c>
      <c r="H294" s="29"/>
      <c r="I294" s="3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5.75" hidden="1" customHeight="1" x14ac:dyDescent="0.25">
      <c r="A295" s="27"/>
      <c r="B295" s="28"/>
      <c r="C295" s="29"/>
      <c r="D295" s="29"/>
      <c r="E295" s="29" t="s">
        <v>811</v>
      </c>
      <c r="F295" s="29"/>
      <c r="G295" s="29"/>
      <c r="H295" s="29"/>
      <c r="I295" s="3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22.5" customHeight="1" x14ac:dyDescent="0.25">
      <c r="A296" s="33" t="s">
        <v>806</v>
      </c>
      <c r="B296" s="34" t="s">
        <v>17</v>
      </c>
      <c r="C296" s="35" t="s">
        <v>812</v>
      </c>
      <c r="D296" s="35" t="s">
        <v>813</v>
      </c>
      <c r="E296" s="35">
        <v>89065937309</v>
      </c>
      <c r="F296" s="35" t="s">
        <v>814</v>
      </c>
      <c r="G296" s="35" t="s">
        <v>815</v>
      </c>
      <c r="H296" s="3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5.75" hidden="1" customHeight="1" x14ac:dyDescent="0.25">
      <c r="A297" s="27"/>
      <c r="B297" s="28"/>
      <c r="C297" s="29" t="s">
        <v>816</v>
      </c>
      <c r="D297" s="29"/>
      <c r="E297" s="29"/>
      <c r="F297" s="29"/>
      <c r="G297" s="29"/>
      <c r="H297" s="29"/>
      <c r="I297" s="3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5.75" hidden="1" customHeight="1" x14ac:dyDescent="0.25">
      <c r="A298" s="27"/>
      <c r="B298" s="28"/>
      <c r="C298" s="29" t="s">
        <v>817</v>
      </c>
      <c r="D298" s="29"/>
      <c r="E298" s="29"/>
      <c r="F298" s="29"/>
      <c r="G298" s="29"/>
      <c r="H298" s="29"/>
      <c r="I298" s="3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5.75" hidden="1" customHeight="1" x14ac:dyDescent="0.25">
      <c r="A299" s="27"/>
      <c r="B299" s="28"/>
      <c r="C299" s="29" t="s">
        <v>818</v>
      </c>
      <c r="D299" s="29"/>
      <c r="E299" s="29"/>
      <c r="F299" s="29"/>
      <c r="G299" s="29"/>
      <c r="H299" s="29"/>
      <c r="I299" s="3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45.75" customHeight="1" x14ac:dyDescent="0.25">
      <c r="A300" s="27" t="s">
        <v>806</v>
      </c>
      <c r="B300" s="28" t="s">
        <v>24</v>
      </c>
      <c r="C300" s="29" t="s">
        <v>819</v>
      </c>
      <c r="D300" s="29" t="s">
        <v>820</v>
      </c>
      <c r="E300" s="29" t="s">
        <v>821</v>
      </c>
      <c r="F300" s="29" t="s">
        <v>822</v>
      </c>
      <c r="G300" s="29" t="s">
        <v>823</v>
      </c>
      <c r="H300" s="43" t="s">
        <v>824</v>
      </c>
      <c r="I300" s="3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22.5" customHeight="1" x14ac:dyDescent="0.25">
      <c r="A301" s="27" t="s">
        <v>806</v>
      </c>
      <c r="B301" s="28" t="s">
        <v>29</v>
      </c>
      <c r="C301" s="29" t="s">
        <v>825</v>
      </c>
      <c r="D301" s="29" t="s">
        <v>826</v>
      </c>
      <c r="E301" s="29">
        <v>89051784110</v>
      </c>
      <c r="F301" s="29" t="s">
        <v>827</v>
      </c>
      <c r="G301" s="29" t="s">
        <v>828</v>
      </c>
      <c r="H301" s="29"/>
      <c r="I301" s="3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5.75" hidden="1" customHeight="1" x14ac:dyDescent="0.25">
      <c r="A302" s="27"/>
      <c r="B302" s="28"/>
      <c r="C302" s="29"/>
      <c r="D302" s="29" t="s">
        <v>829</v>
      </c>
      <c r="E302" s="29"/>
      <c r="F302" s="29"/>
      <c r="G302" s="29"/>
      <c r="H302" s="29"/>
      <c r="I302" s="3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5.75" hidden="1" customHeight="1" x14ac:dyDescent="0.25">
      <c r="A303" s="27"/>
      <c r="B303" s="28"/>
      <c r="C303" s="29"/>
      <c r="D303" s="29"/>
      <c r="E303" s="29"/>
      <c r="F303" s="29"/>
      <c r="G303" s="29"/>
      <c r="H303" s="29"/>
      <c r="I303" s="3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5.75" customHeight="1" x14ac:dyDescent="0.25">
      <c r="A304" s="27" t="s">
        <v>806</v>
      </c>
      <c r="B304" s="28" t="s">
        <v>34</v>
      </c>
      <c r="C304" s="29" t="s">
        <v>830</v>
      </c>
      <c r="D304" s="29" t="s">
        <v>831</v>
      </c>
      <c r="E304" s="29" t="s">
        <v>832</v>
      </c>
      <c r="F304" s="46" t="str">
        <f>HYPERLINK("mailto:sotnicowo@yandex.ru","sotnicowo@yandex.ru")</f>
        <v>sotnicowo@yandex.ru</v>
      </c>
      <c r="G304" s="29" t="s">
        <v>833</v>
      </c>
      <c r="H304" s="29"/>
      <c r="I304" s="3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5.75" customHeight="1" x14ac:dyDescent="0.25">
      <c r="A305" s="27" t="s">
        <v>806</v>
      </c>
      <c r="B305" s="28" t="s">
        <v>69</v>
      </c>
      <c r="C305" s="29" t="s">
        <v>834</v>
      </c>
      <c r="D305" s="29" t="s">
        <v>835</v>
      </c>
      <c r="E305" s="29">
        <v>89202496026</v>
      </c>
      <c r="F305" s="38" t="s">
        <v>836</v>
      </c>
      <c r="G305" s="29" t="s">
        <v>837</v>
      </c>
      <c r="H305" s="29"/>
      <c r="I305" s="3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5.75" hidden="1" customHeight="1" x14ac:dyDescent="0.25">
      <c r="A306" s="27"/>
      <c r="B306" s="28"/>
      <c r="C306" s="29"/>
      <c r="D306" s="29"/>
      <c r="E306" s="29"/>
      <c r="F306" s="38"/>
      <c r="G306" s="29"/>
      <c r="H306" s="29"/>
      <c r="I306" s="3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56.25" customHeight="1" x14ac:dyDescent="0.25">
      <c r="A307" s="27" t="s">
        <v>838</v>
      </c>
      <c r="B307" s="28" t="s">
        <v>9</v>
      </c>
      <c r="C307" s="29" t="s">
        <v>839</v>
      </c>
      <c r="D307" s="29" t="s">
        <v>840</v>
      </c>
      <c r="E307" s="29" t="s">
        <v>841</v>
      </c>
      <c r="F307" s="29" t="s">
        <v>842</v>
      </c>
      <c r="G307" s="29" t="s">
        <v>843</v>
      </c>
      <c r="H307" s="29"/>
      <c r="I307" s="3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45.75" hidden="1" customHeight="1" x14ac:dyDescent="0.25">
      <c r="A308" s="27"/>
      <c r="B308" s="28"/>
      <c r="C308" s="29"/>
      <c r="D308" s="29" t="s">
        <v>844</v>
      </c>
      <c r="E308" s="29"/>
      <c r="F308" s="29" t="s">
        <v>845</v>
      </c>
      <c r="G308" s="29"/>
      <c r="H308" s="29"/>
      <c r="I308" s="3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3.5" customHeight="1" x14ac:dyDescent="0.25">
      <c r="A309" s="27" t="s">
        <v>846</v>
      </c>
      <c r="B309" s="28" t="s">
        <v>9</v>
      </c>
      <c r="C309" s="29" t="s">
        <v>847</v>
      </c>
      <c r="D309" s="29" t="s">
        <v>848</v>
      </c>
      <c r="E309" s="29"/>
      <c r="F309" s="29" t="s">
        <v>849</v>
      </c>
      <c r="G309" s="29" t="s">
        <v>850</v>
      </c>
      <c r="H309" s="29"/>
      <c r="I309" s="3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34.5" customHeight="1" x14ac:dyDescent="0.25">
      <c r="A310" s="27" t="s">
        <v>846</v>
      </c>
      <c r="B310" s="28" t="s">
        <v>17</v>
      </c>
      <c r="C310" s="29" t="s">
        <v>851</v>
      </c>
      <c r="D310" s="29" t="s">
        <v>852</v>
      </c>
      <c r="E310" s="29" t="s">
        <v>853</v>
      </c>
      <c r="F310" s="29" t="s">
        <v>854</v>
      </c>
      <c r="G310" s="29" t="s">
        <v>855</v>
      </c>
      <c r="H310" s="29"/>
      <c r="I310" s="3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1.25" customHeight="1" x14ac:dyDescent="0.25">
      <c r="A311" s="27" t="s">
        <v>846</v>
      </c>
      <c r="B311" s="28" t="s">
        <v>24</v>
      </c>
      <c r="C311" s="29" t="s">
        <v>856</v>
      </c>
      <c r="D311" s="29" t="s">
        <v>857</v>
      </c>
      <c r="E311" s="29"/>
      <c r="F311" s="29" t="s">
        <v>858</v>
      </c>
      <c r="G311" s="29" t="s">
        <v>859</v>
      </c>
      <c r="H311" s="29"/>
      <c r="I311" s="3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2" hidden="1" customHeight="1" x14ac:dyDescent="0.25">
      <c r="A312" s="27"/>
      <c r="B312" s="28"/>
      <c r="C312" s="29"/>
      <c r="D312" s="29"/>
      <c r="E312" s="29" t="s">
        <v>860</v>
      </c>
      <c r="F312" s="29"/>
      <c r="G312" s="29"/>
      <c r="H312" s="29"/>
      <c r="I312" s="3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1.25" customHeight="1" x14ac:dyDescent="0.25">
      <c r="A313" s="27" t="s">
        <v>846</v>
      </c>
      <c r="B313" s="28" t="s">
        <v>29</v>
      </c>
      <c r="C313" s="29" t="s">
        <v>861</v>
      </c>
      <c r="D313" s="29" t="s">
        <v>862</v>
      </c>
      <c r="E313" s="29"/>
      <c r="F313" s="29" t="s">
        <v>863</v>
      </c>
      <c r="G313" s="29" t="s">
        <v>864</v>
      </c>
      <c r="H313" s="29"/>
      <c r="I313" s="3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1.25" hidden="1" customHeight="1" x14ac:dyDescent="0.25">
      <c r="A314" s="27"/>
      <c r="B314" s="28"/>
      <c r="C314" s="29"/>
      <c r="D314" s="29"/>
      <c r="E314" s="29" t="s">
        <v>865</v>
      </c>
      <c r="F314" s="29"/>
      <c r="G314" s="29"/>
      <c r="H314" s="29"/>
      <c r="I314" s="3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2" hidden="1" customHeight="1" x14ac:dyDescent="0.25">
      <c r="A315" s="27"/>
      <c r="B315" s="28"/>
      <c r="C315" s="29"/>
      <c r="D315" s="29"/>
      <c r="E315" s="29" t="s">
        <v>866</v>
      </c>
      <c r="F315" s="29"/>
      <c r="G315" s="29"/>
      <c r="H315" s="29"/>
      <c r="I315" s="3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22.5" customHeight="1" x14ac:dyDescent="0.25">
      <c r="A316" s="27" t="s">
        <v>846</v>
      </c>
      <c r="B316" s="28" t="s">
        <v>34</v>
      </c>
      <c r="C316" s="29" t="s">
        <v>867</v>
      </c>
      <c r="D316" s="29" t="s">
        <v>868</v>
      </c>
      <c r="E316" s="29" t="s">
        <v>869</v>
      </c>
      <c r="F316" s="30" t="str">
        <f>HYPERLINK("mailto:helenstyle32@gmail.com","helenstyle32@gmail.com,")</f>
        <v>helenstyle32@gmail.com,</v>
      </c>
      <c r="G316" s="29" t="s">
        <v>870</v>
      </c>
      <c r="H316" s="31" t="s">
        <v>871</v>
      </c>
      <c r="I316" s="3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2" hidden="1" customHeight="1" x14ac:dyDescent="0.25">
      <c r="A317" s="27"/>
      <c r="B317" s="28"/>
      <c r="C317" s="29"/>
      <c r="D317" s="29"/>
      <c r="E317" s="29"/>
      <c r="F317" s="30" t="str">
        <f>HYPERLINK("mailto:gnaumova@rambler.ru","gnaumova@rambler.ru,")</f>
        <v>gnaumova@rambler.ru,</v>
      </c>
      <c r="G317" s="29"/>
      <c r="H317" s="30"/>
      <c r="I317" s="3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34.5" customHeight="1" x14ac:dyDescent="0.25">
      <c r="A318" s="27" t="s">
        <v>846</v>
      </c>
      <c r="B318" s="28" t="s">
        <v>69</v>
      </c>
      <c r="C318" s="29" t="s">
        <v>872</v>
      </c>
      <c r="D318" s="29" t="s">
        <v>873</v>
      </c>
      <c r="E318" s="29">
        <v>89104774640</v>
      </c>
      <c r="F318" s="29" t="s">
        <v>874</v>
      </c>
      <c r="G318" s="29" t="s">
        <v>875</v>
      </c>
      <c r="H318" s="29"/>
      <c r="I318" s="3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34.5" customHeight="1" x14ac:dyDescent="0.25">
      <c r="A319" s="27" t="s">
        <v>846</v>
      </c>
      <c r="B319" s="28" t="s">
        <v>110</v>
      </c>
      <c r="C319" s="29" t="s">
        <v>876</v>
      </c>
      <c r="D319" s="29" t="s">
        <v>877</v>
      </c>
      <c r="E319" s="29">
        <v>89161515303</v>
      </c>
      <c r="F319" s="29"/>
      <c r="G319" s="29" t="s">
        <v>878</v>
      </c>
      <c r="H319" s="29"/>
      <c r="I319" s="3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2.75" customHeight="1" x14ac:dyDescent="0.25">
      <c r="A320" s="27" t="s">
        <v>846</v>
      </c>
      <c r="B320" s="28" t="s">
        <v>346</v>
      </c>
      <c r="C320" s="29" t="s">
        <v>879</v>
      </c>
      <c r="D320" s="29" t="s">
        <v>880</v>
      </c>
      <c r="E320" s="29" t="s">
        <v>881</v>
      </c>
      <c r="F320" s="29" t="s">
        <v>882</v>
      </c>
      <c r="G320" s="29" t="s">
        <v>883</v>
      </c>
      <c r="H320" s="29"/>
      <c r="I320" s="3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2.75" customHeight="1" x14ac:dyDescent="0.25">
      <c r="A321" s="27" t="s">
        <v>846</v>
      </c>
      <c r="B321" s="28" t="s">
        <v>351</v>
      </c>
      <c r="C321" s="29" t="s">
        <v>856</v>
      </c>
      <c r="D321" s="54" t="s">
        <v>884</v>
      </c>
      <c r="E321" s="54" t="s">
        <v>885</v>
      </c>
      <c r="F321" s="55" t="str">
        <f>HYPERLINK("mailto:orud.sch@gmail.com","orud.sch@gmail.com")</f>
        <v>orud.sch@gmail.com</v>
      </c>
      <c r="G321" s="29" t="s">
        <v>886</v>
      </c>
      <c r="H321" s="29"/>
      <c r="I321" s="3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2.75" customHeight="1" x14ac:dyDescent="0.25">
      <c r="A322" s="33" t="s">
        <v>846</v>
      </c>
      <c r="B322" s="34" t="s">
        <v>354</v>
      </c>
      <c r="C322" s="35" t="s">
        <v>887</v>
      </c>
      <c r="D322" s="56" t="s">
        <v>880</v>
      </c>
      <c r="E322" s="56" t="s">
        <v>888</v>
      </c>
      <c r="F322" s="55"/>
      <c r="G322" s="35" t="s">
        <v>889</v>
      </c>
      <c r="H322" s="36" t="s">
        <v>890</v>
      </c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 hidden="1" customHeight="1" x14ac:dyDescent="0.25">
      <c r="A323" s="27"/>
      <c r="B323" s="28"/>
      <c r="C323" s="29"/>
      <c r="D323" s="29"/>
      <c r="E323" s="29"/>
      <c r="F323" s="29"/>
      <c r="G323" s="29"/>
      <c r="H323" s="29"/>
      <c r="I323" s="3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3.5" hidden="1" customHeight="1" x14ac:dyDescent="0.25">
      <c r="A324" s="27"/>
      <c r="B324" s="28"/>
      <c r="C324" s="29"/>
      <c r="D324" s="29"/>
      <c r="E324" s="29"/>
      <c r="F324" s="29"/>
      <c r="G324" s="29"/>
      <c r="H324" s="29"/>
      <c r="I324" s="3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52.5" customHeight="1" x14ac:dyDescent="0.25">
      <c r="A325" s="27" t="s">
        <v>846</v>
      </c>
      <c r="B325" s="28" t="s">
        <v>359</v>
      </c>
      <c r="C325" s="29" t="s">
        <v>891</v>
      </c>
      <c r="D325" s="29" t="s">
        <v>892</v>
      </c>
      <c r="E325" s="29" t="s">
        <v>893</v>
      </c>
      <c r="F325" s="29" t="s">
        <v>894</v>
      </c>
      <c r="G325" s="29" t="s">
        <v>895</v>
      </c>
      <c r="H325" s="43" t="s">
        <v>896</v>
      </c>
      <c r="I325" s="3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52.5" customHeight="1" x14ac:dyDescent="0.25">
      <c r="A326" s="27" t="s">
        <v>846</v>
      </c>
      <c r="B326" s="28" t="s">
        <v>364</v>
      </c>
      <c r="C326" s="29" t="s">
        <v>897</v>
      </c>
      <c r="D326" s="29" t="s">
        <v>898</v>
      </c>
      <c r="E326" s="29" t="s">
        <v>899</v>
      </c>
      <c r="F326" s="29" t="s">
        <v>900</v>
      </c>
      <c r="G326" s="29" t="s">
        <v>901</v>
      </c>
      <c r="H326" s="29"/>
      <c r="I326" s="3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52.5" customHeight="1" x14ac:dyDescent="0.25">
      <c r="A327" s="27" t="s">
        <v>902</v>
      </c>
      <c r="B327" s="28" t="s">
        <v>9</v>
      </c>
      <c r="C327" s="29" t="s">
        <v>903</v>
      </c>
      <c r="D327" s="29" t="s">
        <v>904</v>
      </c>
      <c r="E327" s="29" t="s">
        <v>905</v>
      </c>
      <c r="F327" s="29" t="s">
        <v>906</v>
      </c>
      <c r="G327" s="29" t="s">
        <v>907</v>
      </c>
      <c r="H327" s="43" t="s">
        <v>908</v>
      </c>
      <c r="I327" s="3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23.25" customHeight="1" x14ac:dyDescent="0.25">
      <c r="A328" s="27" t="s">
        <v>902</v>
      </c>
      <c r="B328" s="28" t="s">
        <v>17</v>
      </c>
      <c r="C328" s="29" t="s">
        <v>909</v>
      </c>
      <c r="D328" s="29" t="s">
        <v>910</v>
      </c>
      <c r="E328" s="29" t="s">
        <v>911</v>
      </c>
      <c r="F328" s="29" t="s">
        <v>912</v>
      </c>
      <c r="G328" s="29" t="s">
        <v>913</v>
      </c>
      <c r="H328" s="89"/>
      <c r="I328" s="3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5.75" hidden="1" customHeight="1" x14ac:dyDescent="0.25">
      <c r="A329" s="27"/>
      <c r="B329" s="28"/>
      <c r="C329" s="29"/>
      <c r="D329" s="29"/>
      <c r="E329" s="29" t="s">
        <v>914</v>
      </c>
      <c r="F329" s="29"/>
      <c r="G329" s="29"/>
      <c r="H329" s="29"/>
      <c r="I329" s="3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5.75" hidden="1" customHeight="1" x14ac:dyDescent="0.25">
      <c r="A330" s="27"/>
      <c r="B330" s="28"/>
      <c r="C330" s="29"/>
      <c r="D330" s="29"/>
      <c r="E330" s="29"/>
      <c r="F330" s="29"/>
      <c r="G330" s="29"/>
      <c r="H330" s="29"/>
      <c r="I330" s="3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34.5" customHeight="1" x14ac:dyDescent="0.25">
      <c r="A331" s="27" t="s">
        <v>902</v>
      </c>
      <c r="B331" s="28" t="s">
        <v>24</v>
      </c>
      <c r="C331" s="29" t="s">
        <v>915</v>
      </c>
      <c r="D331" s="29" t="s">
        <v>916</v>
      </c>
      <c r="E331" s="29" t="s">
        <v>917</v>
      </c>
      <c r="F331" s="29" t="s">
        <v>918</v>
      </c>
      <c r="G331" s="29" t="s">
        <v>919</v>
      </c>
      <c r="H331" s="29"/>
      <c r="I331" s="3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5.75" hidden="1" customHeight="1" x14ac:dyDescent="0.25">
      <c r="A332" s="27"/>
      <c r="B332" s="28"/>
      <c r="C332" s="29"/>
      <c r="D332" s="29"/>
      <c r="E332" s="29"/>
      <c r="F332" s="29"/>
      <c r="G332" s="29"/>
      <c r="H332" s="29"/>
      <c r="I332" s="3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22.5" customHeight="1" x14ac:dyDescent="0.25">
      <c r="A333" s="33" t="s">
        <v>902</v>
      </c>
      <c r="B333" s="34" t="s">
        <v>29</v>
      </c>
      <c r="C333" s="35" t="s">
        <v>920</v>
      </c>
      <c r="D333" s="35" t="s">
        <v>921</v>
      </c>
      <c r="E333" s="33" t="s">
        <v>922</v>
      </c>
      <c r="F333" s="35" t="s">
        <v>923</v>
      </c>
      <c r="G333" s="35" t="s">
        <v>924</v>
      </c>
      <c r="H333" s="36" t="s">
        <v>925</v>
      </c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5.75" hidden="1" customHeight="1" x14ac:dyDescent="0.25">
      <c r="A334" s="27"/>
      <c r="B334" s="28"/>
      <c r="C334" s="29"/>
      <c r="D334" s="29"/>
      <c r="E334" s="29">
        <v>84952506574</v>
      </c>
      <c r="F334" s="29"/>
      <c r="G334" s="29" t="s">
        <v>926</v>
      </c>
      <c r="H334" s="29"/>
      <c r="I334" s="3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5.75" hidden="1" customHeight="1" x14ac:dyDescent="0.25">
      <c r="A335" s="27"/>
      <c r="B335" s="28"/>
      <c r="C335" s="29"/>
      <c r="D335" s="29"/>
      <c r="E335" s="29">
        <v>89166738353</v>
      </c>
      <c r="F335" s="29"/>
      <c r="G335" s="32"/>
      <c r="H335" s="29"/>
      <c r="I335" s="3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23.25" customHeight="1" x14ac:dyDescent="0.25">
      <c r="A336" s="27" t="s">
        <v>902</v>
      </c>
      <c r="B336" s="28" t="s">
        <v>34</v>
      </c>
      <c r="C336" s="29" t="s">
        <v>927</v>
      </c>
      <c r="D336" s="29" t="s">
        <v>928</v>
      </c>
      <c r="E336" s="29" t="s">
        <v>929</v>
      </c>
      <c r="F336" s="29" t="s">
        <v>930</v>
      </c>
      <c r="G336" s="29" t="s">
        <v>931</v>
      </c>
      <c r="H336" s="29"/>
      <c r="I336" s="3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57" customHeight="1" x14ac:dyDescent="0.25">
      <c r="A337" s="33" t="s">
        <v>902</v>
      </c>
      <c r="B337" s="34" t="s">
        <v>69</v>
      </c>
      <c r="C337" s="35" t="s">
        <v>932</v>
      </c>
      <c r="D337" s="35" t="s">
        <v>933</v>
      </c>
      <c r="E337" s="35" t="s">
        <v>934</v>
      </c>
      <c r="F337" s="35" t="s">
        <v>935</v>
      </c>
      <c r="G337" s="35" t="s">
        <v>936</v>
      </c>
      <c r="H337" s="57" t="s">
        <v>937</v>
      </c>
      <c r="I337" s="11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</row>
    <row r="338" spans="1:20" ht="23.25" hidden="1" customHeight="1" x14ac:dyDescent="0.25">
      <c r="A338" s="27"/>
      <c r="B338" s="28"/>
      <c r="C338" s="29"/>
      <c r="D338" s="29"/>
      <c r="E338" s="29" t="s">
        <v>938</v>
      </c>
      <c r="F338" s="29" t="s">
        <v>939</v>
      </c>
      <c r="G338" s="29"/>
      <c r="H338" s="29"/>
      <c r="I338" s="3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5.75" hidden="1" customHeight="1" x14ac:dyDescent="0.25">
      <c r="A339" s="27"/>
      <c r="B339" s="28"/>
      <c r="C339" s="29"/>
      <c r="D339" s="29"/>
      <c r="E339" s="29" t="s">
        <v>940</v>
      </c>
      <c r="F339" s="32"/>
      <c r="G339" s="29"/>
      <c r="H339" s="32"/>
      <c r="I339" s="3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34.5" customHeight="1" x14ac:dyDescent="0.25">
      <c r="A340" s="27" t="s">
        <v>902</v>
      </c>
      <c r="B340" s="28" t="s">
        <v>110</v>
      </c>
      <c r="C340" s="29" t="s">
        <v>941</v>
      </c>
      <c r="D340" s="29" t="s">
        <v>942</v>
      </c>
      <c r="E340" s="29" t="s">
        <v>943</v>
      </c>
      <c r="F340" s="29" t="s">
        <v>944</v>
      </c>
      <c r="G340" s="29" t="s">
        <v>945</v>
      </c>
      <c r="H340" s="29"/>
      <c r="I340" s="3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5.75" hidden="1" customHeight="1" x14ac:dyDescent="0.25">
      <c r="A341" s="27"/>
      <c r="B341" s="28"/>
      <c r="C341" s="29"/>
      <c r="D341" s="29"/>
      <c r="E341" s="29"/>
      <c r="F341" s="29"/>
      <c r="G341" s="29"/>
      <c r="H341" s="29"/>
      <c r="I341" s="3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22.5" customHeight="1" x14ac:dyDescent="0.25">
      <c r="A342" s="27" t="s">
        <v>902</v>
      </c>
      <c r="B342" s="28" t="s">
        <v>346</v>
      </c>
      <c r="C342" s="29" t="s">
        <v>946</v>
      </c>
      <c r="D342" s="29" t="s">
        <v>947</v>
      </c>
      <c r="E342" s="29" t="s">
        <v>948</v>
      </c>
      <c r="F342" s="37" t="str">
        <f>HYPERLINK("mailto:buzyakova@rambler.ru","buzyakova@rambler.ru")</f>
        <v>buzyakova@rambler.ru</v>
      </c>
      <c r="G342" s="29" t="s">
        <v>949</v>
      </c>
      <c r="H342" s="29" t="s">
        <v>950</v>
      </c>
      <c r="I342" s="3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5.75" hidden="1" customHeight="1" x14ac:dyDescent="0.25">
      <c r="A343" s="27"/>
      <c r="B343" s="28"/>
      <c r="C343" s="29"/>
      <c r="D343" s="29" t="s">
        <v>951</v>
      </c>
      <c r="E343" s="29" t="s">
        <v>952</v>
      </c>
      <c r="F343" s="38"/>
      <c r="G343" s="29"/>
      <c r="H343" s="29"/>
      <c r="I343" s="3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34.5" customHeight="1" x14ac:dyDescent="0.25">
      <c r="A344" s="27" t="s">
        <v>902</v>
      </c>
      <c r="B344" s="28" t="s">
        <v>351</v>
      </c>
      <c r="C344" s="29" t="s">
        <v>953</v>
      </c>
      <c r="D344" s="29" t="s">
        <v>954</v>
      </c>
      <c r="E344" s="29" t="s">
        <v>955</v>
      </c>
      <c r="F344" s="29" t="s">
        <v>956</v>
      </c>
      <c r="G344" s="29" t="s">
        <v>957</v>
      </c>
      <c r="H344" s="58" t="str">
        <f>HYPERLINK("http://mok.mskobr.ru/","http://mok.mskobr.ru/")</f>
        <v>http://mok.mskobr.ru/</v>
      </c>
      <c r="I344" s="3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23.25" customHeight="1" x14ac:dyDescent="0.25">
      <c r="A345" s="27" t="s">
        <v>902</v>
      </c>
      <c r="B345" s="28" t="s">
        <v>354</v>
      </c>
      <c r="C345" s="29" t="s">
        <v>958</v>
      </c>
      <c r="D345" s="29" t="s">
        <v>959</v>
      </c>
      <c r="E345" s="29"/>
      <c r="F345" s="29" t="s">
        <v>960</v>
      </c>
      <c r="G345" s="29" t="s">
        <v>961</v>
      </c>
      <c r="H345" s="29"/>
      <c r="I345" s="3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45.75" customHeight="1" x14ac:dyDescent="0.25">
      <c r="A346" s="27" t="s">
        <v>902</v>
      </c>
      <c r="B346" s="28" t="s">
        <v>359</v>
      </c>
      <c r="C346" s="29" t="s">
        <v>962</v>
      </c>
      <c r="D346" s="29" t="s">
        <v>963</v>
      </c>
      <c r="E346" s="29" t="s">
        <v>964</v>
      </c>
      <c r="F346" s="29" t="s">
        <v>965</v>
      </c>
      <c r="G346" s="29" t="s">
        <v>966</v>
      </c>
      <c r="H346" s="29"/>
      <c r="I346" s="3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23.25" customHeight="1" x14ac:dyDescent="0.25">
      <c r="A347" s="27" t="s">
        <v>902</v>
      </c>
      <c r="B347" s="28" t="s">
        <v>364</v>
      </c>
      <c r="C347" s="29" t="s">
        <v>967</v>
      </c>
      <c r="D347" s="29" t="s">
        <v>968</v>
      </c>
      <c r="E347" s="29" t="s">
        <v>969</v>
      </c>
      <c r="F347" s="29" t="s">
        <v>970</v>
      </c>
      <c r="G347" s="29" t="s">
        <v>971</v>
      </c>
      <c r="H347" s="46" t="str">
        <f>HYPERLINK("http://nmztroitsk.mskobr.ru/ads_edu/vserossijskij_geograficheskij_diktant_-_2016/","http://nmztroitsk.mskobr.ru/ads_edu/vserossijskij_geograficheskij_diktant_-_2016/")</f>
        <v>http://nmztroitsk.mskobr.ru/ads_edu/vserossijskij_geograficheskij_diktant_-_2016/</v>
      </c>
      <c r="I347" s="3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5.75" hidden="1" customHeight="1" x14ac:dyDescent="0.25">
      <c r="A348" s="27"/>
      <c r="B348" s="28"/>
      <c r="C348" s="29"/>
      <c r="D348" s="29"/>
      <c r="E348" s="29"/>
      <c r="F348" s="29"/>
      <c r="G348" s="29"/>
      <c r="H348" s="38"/>
      <c r="I348" s="3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34.5" customHeight="1" x14ac:dyDescent="0.25">
      <c r="A349" s="27" t="s">
        <v>902</v>
      </c>
      <c r="B349" s="28" t="s">
        <v>369</v>
      </c>
      <c r="C349" s="29" t="s">
        <v>972</v>
      </c>
      <c r="D349" s="29" t="s">
        <v>973</v>
      </c>
      <c r="E349" s="77" t="s">
        <v>974</v>
      </c>
      <c r="F349" s="29" t="s">
        <v>975</v>
      </c>
      <c r="G349" s="29" t="s">
        <v>976</v>
      </c>
      <c r="H349" s="29"/>
      <c r="I349" s="3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5.75" hidden="1" customHeight="1" x14ac:dyDescent="0.25">
      <c r="A350" s="27"/>
      <c r="B350" s="28"/>
      <c r="C350" s="29"/>
      <c r="D350" s="29"/>
      <c r="E350" s="29"/>
      <c r="F350" s="29" t="s">
        <v>975</v>
      </c>
      <c r="G350" s="29"/>
      <c r="H350" s="29"/>
      <c r="I350" s="3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22.5" customHeight="1" x14ac:dyDescent="0.25">
      <c r="A351" s="27" t="s">
        <v>902</v>
      </c>
      <c r="B351" s="28" t="s">
        <v>374</v>
      </c>
      <c r="C351" s="29" t="s">
        <v>977</v>
      </c>
      <c r="D351" s="29" t="s">
        <v>978</v>
      </c>
      <c r="E351" s="29" t="s">
        <v>979</v>
      </c>
      <c r="F351" s="29" t="s">
        <v>980</v>
      </c>
      <c r="G351" s="29" t="s">
        <v>981</v>
      </c>
      <c r="H351" s="43" t="s">
        <v>982</v>
      </c>
      <c r="I351" s="3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5.75" hidden="1" customHeight="1" x14ac:dyDescent="0.25">
      <c r="A352" s="27"/>
      <c r="B352" s="28"/>
      <c r="C352" s="29"/>
      <c r="D352" s="29"/>
      <c r="E352" s="29"/>
      <c r="F352" s="29" t="s">
        <v>983</v>
      </c>
      <c r="G352" s="29"/>
      <c r="H352" s="29"/>
      <c r="I352" s="3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22.5" customHeight="1" x14ac:dyDescent="0.25">
      <c r="A353" s="27" t="s">
        <v>902</v>
      </c>
      <c r="B353" s="28" t="s">
        <v>381</v>
      </c>
      <c r="C353" s="29" t="s">
        <v>984</v>
      </c>
      <c r="D353" s="29" t="s">
        <v>985</v>
      </c>
      <c r="E353" s="29"/>
      <c r="F353" s="30" t="str">
        <f>HYPERLINK("mailto:school6troitsk@mail.ru","school6troitsk@mail.ru")</f>
        <v>school6troitsk@mail.ru</v>
      </c>
      <c r="G353" s="29" t="s">
        <v>986</v>
      </c>
      <c r="H353" s="30"/>
      <c r="I353" s="3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22.5" hidden="1" customHeight="1" x14ac:dyDescent="0.25">
      <c r="A354" s="27"/>
      <c r="B354" s="28"/>
      <c r="C354" s="29"/>
      <c r="D354" s="29" t="s">
        <v>987</v>
      </c>
      <c r="E354" s="29" t="s">
        <v>988</v>
      </c>
      <c r="F354" s="29" t="s">
        <v>989</v>
      </c>
      <c r="G354" s="29" t="s">
        <v>990</v>
      </c>
      <c r="H354" s="29"/>
      <c r="I354" s="3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22.5" hidden="1" customHeight="1" x14ac:dyDescent="0.25">
      <c r="A355" s="27"/>
      <c r="B355" s="28"/>
      <c r="C355" s="29"/>
      <c r="D355" s="29" t="s">
        <v>991</v>
      </c>
      <c r="E355" s="29" t="s">
        <v>992</v>
      </c>
      <c r="F355" s="32"/>
      <c r="G355" s="32"/>
      <c r="H355" s="32"/>
      <c r="I355" s="3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23.25" hidden="1" customHeight="1" x14ac:dyDescent="0.25">
      <c r="A356" s="27"/>
      <c r="B356" s="28"/>
      <c r="C356" s="29"/>
      <c r="D356" s="29" t="s">
        <v>993</v>
      </c>
      <c r="E356" s="29" t="s">
        <v>994</v>
      </c>
      <c r="F356" s="32"/>
      <c r="G356" s="32"/>
      <c r="H356" s="32"/>
      <c r="I356" s="3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23.25" customHeight="1" x14ac:dyDescent="0.25">
      <c r="A357" s="27" t="s">
        <v>902</v>
      </c>
      <c r="B357" s="28" t="s">
        <v>386</v>
      </c>
      <c r="C357" s="29" t="s">
        <v>995</v>
      </c>
      <c r="D357" s="29" t="s">
        <v>996</v>
      </c>
      <c r="E357" s="29" t="s">
        <v>997</v>
      </c>
      <c r="F357" s="29" t="s">
        <v>998</v>
      </c>
      <c r="G357" s="29" t="s">
        <v>999</v>
      </c>
      <c r="H357" s="46" t="str">
        <f>HYPERLINK("http://www.m-svu.ru/novosti/2192-vserossijskij-geograficheskij-diktant1.html","http://www.m-svu.ru/novosti/2192-vserossijskij-geograficheskij-diktant1.html")</f>
        <v>http://www.m-svu.ru/novosti/2192-vserossijskij-geograficheskij-diktant1.html</v>
      </c>
      <c r="I357" s="3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5.75" hidden="1" customHeight="1" x14ac:dyDescent="0.25">
      <c r="A358" s="27"/>
      <c r="B358" s="28"/>
      <c r="C358" s="29"/>
      <c r="D358" s="29"/>
      <c r="E358" s="29"/>
      <c r="F358" s="29"/>
      <c r="G358" s="29"/>
      <c r="H358" s="38"/>
      <c r="I358" s="3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45.75" customHeight="1" x14ac:dyDescent="0.25">
      <c r="A359" s="27" t="s">
        <v>902</v>
      </c>
      <c r="B359" s="28" t="s">
        <v>391</v>
      </c>
      <c r="C359" s="29" t="s">
        <v>1000</v>
      </c>
      <c r="D359" s="29" t="s">
        <v>1001</v>
      </c>
      <c r="E359" s="29">
        <v>89153543813</v>
      </c>
      <c r="F359" s="29" t="s">
        <v>1002</v>
      </c>
      <c r="G359" s="29" t="s">
        <v>1003</v>
      </c>
      <c r="H359" s="59" t="s">
        <v>1004</v>
      </c>
      <c r="I359" s="13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</row>
    <row r="360" spans="1:20" ht="15.75" hidden="1" customHeight="1" x14ac:dyDescent="0.25">
      <c r="A360" s="27"/>
      <c r="B360" s="28"/>
      <c r="C360" s="29"/>
      <c r="D360" s="29"/>
      <c r="E360" s="29">
        <f>7-915-354-38-13</f>
        <v>-1313</v>
      </c>
      <c r="F360" s="29"/>
      <c r="G360" s="29"/>
      <c r="H360" s="29"/>
      <c r="I360" s="3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5.75" hidden="1" customHeight="1" x14ac:dyDescent="0.25">
      <c r="A361" s="27"/>
      <c r="B361" s="28"/>
      <c r="C361" s="29"/>
      <c r="D361" s="29"/>
      <c r="E361" s="32"/>
      <c r="F361" s="29"/>
      <c r="G361" s="29"/>
      <c r="H361" s="29"/>
      <c r="I361" s="3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23.25" hidden="1" customHeight="1" x14ac:dyDescent="0.25">
      <c r="A362" s="27"/>
      <c r="B362" s="28"/>
      <c r="C362" s="29"/>
      <c r="D362" s="29"/>
      <c r="E362" s="32"/>
      <c r="F362" s="29" t="s">
        <v>1002</v>
      </c>
      <c r="G362" s="29"/>
      <c r="H362" s="29"/>
      <c r="I362" s="3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5.75" hidden="1" customHeight="1" x14ac:dyDescent="0.25">
      <c r="A363" s="27"/>
      <c r="B363" s="28"/>
      <c r="C363" s="29"/>
      <c r="D363" s="29"/>
      <c r="E363" s="32"/>
      <c r="F363" s="29"/>
      <c r="G363" s="29"/>
      <c r="H363" s="29"/>
      <c r="I363" s="3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23.25" customHeight="1" x14ac:dyDescent="0.25">
      <c r="A364" s="27" t="s">
        <v>902</v>
      </c>
      <c r="B364" s="28" t="s">
        <v>718</v>
      </c>
      <c r="C364" s="29" t="s">
        <v>1005</v>
      </c>
      <c r="D364" s="29" t="s">
        <v>1006</v>
      </c>
      <c r="E364" s="29"/>
      <c r="F364" s="29" t="s">
        <v>1007</v>
      </c>
      <c r="G364" s="29" t="s">
        <v>1008</v>
      </c>
      <c r="H364" s="43" t="s">
        <v>1009</v>
      </c>
      <c r="I364" s="3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5.75" hidden="1" customHeight="1" x14ac:dyDescent="0.25">
      <c r="A365" s="27"/>
      <c r="B365" s="28"/>
      <c r="C365" s="29"/>
      <c r="D365" s="29" t="s">
        <v>560</v>
      </c>
      <c r="E365" s="29" t="s">
        <v>1010</v>
      </c>
      <c r="F365" s="29"/>
      <c r="G365" s="29"/>
      <c r="H365" s="29"/>
      <c r="I365" s="3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45.75" customHeight="1" x14ac:dyDescent="0.25">
      <c r="A366" s="27" t="s">
        <v>902</v>
      </c>
      <c r="B366" s="28" t="s">
        <v>1011</v>
      </c>
      <c r="C366" s="29" t="s">
        <v>1012</v>
      </c>
      <c r="D366" s="29" t="s">
        <v>1013</v>
      </c>
      <c r="E366" s="29"/>
      <c r="F366" s="29" t="s">
        <v>1014</v>
      </c>
      <c r="G366" s="29" t="s">
        <v>1015</v>
      </c>
      <c r="H366" s="43" t="s">
        <v>1009</v>
      </c>
      <c r="I366" s="3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5.75" hidden="1" customHeight="1" x14ac:dyDescent="0.25">
      <c r="A367" s="27"/>
      <c r="B367" s="28"/>
      <c r="C367" s="29"/>
      <c r="D367" s="29"/>
      <c r="E367" s="29" t="s">
        <v>1016</v>
      </c>
      <c r="F367" s="29"/>
      <c r="G367" s="29"/>
      <c r="H367" s="29"/>
      <c r="I367" s="3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23.25" customHeight="1" x14ac:dyDescent="0.25">
      <c r="A368" s="27" t="s">
        <v>902</v>
      </c>
      <c r="B368" s="28" t="s">
        <v>1017</v>
      </c>
      <c r="C368" s="29" t="s">
        <v>1018</v>
      </c>
      <c r="D368" s="29" t="s">
        <v>1019</v>
      </c>
      <c r="E368" s="29"/>
      <c r="F368" s="29"/>
      <c r="G368" s="29" t="s">
        <v>1020</v>
      </c>
      <c r="H368" s="43" t="s">
        <v>1009</v>
      </c>
      <c r="I368" s="3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23.25" hidden="1" customHeight="1" x14ac:dyDescent="0.25">
      <c r="A369" s="27"/>
      <c r="B369" s="28"/>
      <c r="C369" s="29"/>
      <c r="D369" s="29" t="s">
        <v>1021</v>
      </c>
      <c r="E369" s="29" t="s">
        <v>1022</v>
      </c>
      <c r="F369" s="29" t="s">
        <v>1023</v>
      </c>
      <c r="G369" s="29"/>
      <c r="H369" s="29"/>
      <c r="I369" s="3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5.75" hidden="1" customHeight="1" x14ac:dyDescent="0.25">
      <c r="A370" s="27"/>
      <c r="B370" s="28"/>
      <c r="C370" s="29"/>
      <c r="D370" s="32"/>
      <c r="E370" s="32"/>
      <c r="F370" s="29"/>
      <c r="G370" s="29"/>
      <c r="H370" s="29"/>
      <c r="I370" s="3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34.5" customHeight="1" x14ac:dyDescent="0.25">
      <c r="A371" s="33" t="s">
        <v>902</v>
      </c>
      <c r="B371" s="34" t="s">
        <v>1024</v>
      </c>
      <c r="C371" s="35" t="s">
        <v>1025</v>
      </c>
      <c r="D371" s="35" t="s">
        <v>1026</v>
      </c>
      <c r="E371" s="35">
        <v>89166139060</v>
      </c>
      <c r="F371" s="35" t="s">
        <v>1027</v>
      </c>
      <c r="G371" s="35" t="s">
        <v>1028</v>
      </c>
      <c r="H371" s="49" t="s">
        <v>1029</v>
      </c>
      <c r="I371" s="10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5.75" hidden="1" customHeight="1" x14ac:dyDescent="0.25">
      <c r="A372" s="27"/>
      <c r="B372" s="28"/>
      <c r="C372" s="29"/>
      <c r="D372" s="29"/>
      <c r="E372" s="29"/>
      <c r="F372" s="29"/>
      <c r="G372" s="29"/>
      <c r="H372" s="29"/>
      <c r="I372" s="3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34.5" customHeight="1" x14ac:dyDescent="0.25">
      <c r="A373" s="27" t="s">
        <v>902</v>
      </c>
      <c r="B373" s="28" t="s">
        <v>8</v>
      </c>
      <c r="C373" s="29" t="s">
        <v>1030</v>
      </c>
      <c r="D373" s="29" t="s">
        <v>1031</v>
      </c>
      <c r="E373" s="29" t="s">
        <v>1032</v>
      </c>
      <c r="F373" s="29" t="s">
        <v>1033</v>
      </c>
      <c r="G373" s="29" t="s">
        <v>1034</v>
      </c>
      <c r="H373" s="43" t="s">
        <v>1035</v>
      </c>
      <c r="I373" s="3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22.5" hidden="1" customHeight="1" x14ac:dyDescent="0.25">
      <c r="A374" s="27"/>
      <c r="B374" s="28"/>
      <c r="C374" s="29"/>
      <c r="D374" s="29"/>
      <c r="E374" s="29" t="s">
        <v>1036</v>
      </c>
      <c r="F374" s="29"/>
      <c r="G374" s="29"/>
      <c r="H374" s="29"/>
      <c r="I374" s="3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5.75" hidden="1" customHeight="1" x14ac:dyDescent="0.25">
      <c r="A375" s="27"/>
      <c r="B375" s="28"/>
      <c r="C375" s="29"/>
      <c r="D375" s="29"/>
      <c r="E375" s="29" t="s">
        <v>1037</v>
      </c>
      <c r="F375" s="29"/>
      <c r="G375" s="29"/>
      <c r="H375" s="29"/>
      <c r="I375" s="3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45.75" customHeight="1" x14ac:dyDescent="0.25">
      <c r="A376" s="27" t="s">
        <v>902</v>
      </c>
      <c r="B376" s="28" t="s">
        <v>546</v>
      </c>
      <c r="C376" s="29" t="s">
        <v>1038</v>
      </c>
      <c r="D376" s="29" t="s">
        <v>1039</v>
      </c>
      <c r="E376" s="29"/>
      <c r="F376" s="29" t="s">
        <v>1040</v>
      </c>
      <c r="G376" s="29" t="s">
        <v>1041</v>
      </c>
      <c r="H376" s="29"/>
      <c r="I376" s="3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5.75" hidden="1" customHeight="1" x14ac:dyDescent="0.25">
      <c r="A377" s="27"/>
      <c r="B377" s="28"/>
      <c r="C377" s="29"/>
      <c r="D377" s="29"/>
      <c r="E377" s="29" t="s">
        <v>1042</v>
      </c>
      <c r="F377" s="29"/>
      <c r="G377" s="29"/>
      <c r="H377" s="29"/>
      <c r="I377" s="3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23.25" customHeight="1" x14ac:dyDescent="0.25">
      <c r="A378" s="27" t="s">
        <v>902</v>
      </c>
      <c r="B378" s="28" t="s">
        <v>642</v>
      </c>
      <c r="C378" s="29" t="s">
        <v>1043</v>
      </c>
      <c r="D378" s="29" t="s">
        <v>1044</v>
      </c>
      <c r="E378" s="29" t="s">
        <v>1045</v>
      </c>
      <c r="F378" s="29" t="s">
        <v>1046</v>
      </c>
      <c r="G378" s="29" t="s">
        <v>1047</v>
      </c>
      <c r="H378" s="29"/>
      <c r="I378" s="3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34.5" customHeight="1" x14ac:dyDescent="0.25">
      <c r="A379" s="27" t="s">
        <v>902</v>
      </c>
      <c r="B379" s="28" t="s">
        <v>751</v>
      </c>
      <c r="C379" s="60" t="s">
        <v>1048</v>
      </c>
      <c r="D379" s="61" t="s">
        <v>1049</v>
      </c>
      <c r="E379" s="61">
        <v>89265892472</v>
      </c>
      <c r="F379" s="30" t="str">
        <f>HYPERLINK("mailto:zoriniv1985@gmail.com","zoriniv1985@gmail.com")</f>
        <v>zoriniv1985@gmail.com</v>
      </c>
      <c r="G379" s="61" t="s">
        <v>1050</v>
      </c>
      <c r="H379" s="30"/>
      <c r="I379" s="3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23.25" customHeight="1" x14ac:dyDescent="0.25">
      <c r="A380" s="27" t="s">
        <v>902</v>
      </c>
      <c r="B380" s="28" t="s">
        <v>756</v>
      </c>
      <c r="C380" s="29" t="s">
        <v>1051</v>
      </c>
      <c r="D380" s="29" t="s">
        <v>1052</v>
      </c>
      <c r="E380" s="29" t="s">
        <v>1053</v>
      </c>
      <c r="F380" s="30" t="str">
        <f>HYPERLINK("mailto:malinkalac@gmail.com","malinkalac@gmail.com")</f>
        <v>malinkalac@gmail.com</v>
      </c>
      <c r="G380" s="29" t="s">
        <v>1054</v>
      </c>
      <c r="H380" s="30"/>
      <c r="I380" s="3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34.5" customHeight="1" x14ac:dyDescent="0.25">
      <c r="A381" s="27" t="s">
        <v>902</v>
      </c>
      <c r="B381" s="28" t="s">
        <v>1055</v>
      </c>
      <c r="C381" s="29" t="s">
        <v>1056</v>
      </c>
      <c r="D381" s="29" t="s">
        <v>1057</v>
      </c>
      <c r="E381" s="29" t="s">
        <v>1058</v>
      </c>
      <c r="F381" s="37" t="str">
        <f>HYPERLINK("mailto:bogdanova@1454.ru","bogdanova@1454.ru")</f>
        <v>bogdanova@1454.ru</v>
      </c>
      <c r="G381" s="29" t="s">
        <v>1059</v>
      </c>
      <c r="H381" s="30"/>
      <c r="I381" s="3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34.5" customHeight="1" x14ac:dyDescent="0.25">
      <c r="A382" s="27" t="s">
        <v>902</v>
      </c>
      <c r="B382" s="28" t="s">
        <v>42</v>
      </c>
      <c r="C382" s="29" t="s">
        <v>1060</v>
      </c>
      <c r="D382" s="29" t="s">
        <v>1061</v>
      </c>
      <c r="E382" s="29">
        <v>89169840253</v>
      </c>
      <c r="F382" s="37" t="str">
        <f>HYPERLINK("mailto:rimarevairina@mail.ru","rimarevairina@mail.ru    ")</f>
        <v xml:space="preserve">rimarevairina@mail.ru    </v>
      </c>
      <c r="G382" s="29" t="s">
        <v>1062</v>
      </c>
      <c r="H382" s="30"/>
      <c r="I382" s="3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34.5" hidden="1" customHeight="1" x14ac:dyDescent="0.25">
      <c r="A383" s="27"/>
      <c r="B383" s="28"/>
      <c r="C383" s="29"/>
      <c r="D383" s="29"/>
      <c r="E383" s="29"/>
      <c r="F383" s="38"/>
      <c r="G383" s="29"/>
      <c r="H383" s="30"/>
      <c r="I383" s="3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34.5" customHeight="1" x14ac:dyDescent="0.25">
      <c r="A384" s="27" t="s">
        <v>902</v>
      </c>
      <c r="B384" s="28" t="s">
        <v>75</v>
      </c>
      <c r="C384" s="29" t="s">
        <v>1063</v>
      </c>
      <c r="D384" s="29" t="s">
        <v>1064</v>
      </c>
      <c r="E384" s="29" t="s">
        <v>1065</v>
      </c>
      <c r="F384" s="37" t="str">
        <f>HYPERLINK("mailto:eshkovjke@gmail.com","eshkovjke@gmail.com")</f>
        <v>eshkovjke@gmail.com</v>
      </c>
      <c r="G384" s="29" t="s">
        <v>1066</v>
      </c>
      <c r="H384" s="30"/>
      <c r="I384" s="3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34.5" hidden="1" customHeight="1" x14ac:dyDescent="0.25">
      <c r="A385" s="27"/>
      <c r="B385" s="28"/>
      <c r="C385" s="29"/>
      <c r="D385" s="29"/>
      <c r="E385" s="29"/>
      <c r="F385" s="38"/>
      <c r="G385" s="29"/>
      <c r="H385" s="30"/>
      <c r="I385" s="3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34.5" customHeight="1" x14ac:dyDescent="0.25">
      <c r="A386" s="27" t="s">
        <v>902</v>
      </c>
      <c r="B386" s="28" t="s">
        <v>116</v>
      </c>
      <c r="C386" s="29" t="s">
        <v>1067</v>
      </c>
      <c r="D386" s="29" t="s">
        <v>1064</v>
      </c>
      <c r="E386" s="29" t="s">
        <v>1065</v>
      </c>
      <c r="F386" s="46" t="str">
        <f>HYPERLINK("mailto:eshkovjke@gmail.com","eshkovjke@gmail.com")</f>
        <v>eshkovjke@gmail.com</v>
      </c>
      <c r="G386" s="29" t="s">
        <v>1068</v>
      </c>
      <c r="H386" s="30"/>
      <c r="I386" s="3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34.5" hidden="1" customHeight="1" x14ac:dyDescent="0.25">
      <c r="A387" s="27"/>
      <c r="B387" s="28"/>
      <c r="C387" s="29"/>
      <c r="D387" s="29"/>
      <c r="E387" s="29"/>
      <c r="F387" s="38"/>
      <c r="G387" s="29"/>
      <c r="H387" s="30"/>
      <c r="I387" s="3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34.5" customHeight="1" x14ac:dyDescent="0.25">
      <c r="A388" s="27" t="s">
        <v>902</v>
      </c>
      <c r="B388" s="28" t="s">
        <v>135</v>
      </c>
      <c r="C388" s="29" t="s">
        <v>1030</v>
      </c>
      <c r="D388" s="29" t="s">
        <v>1069</v>
      </c>
      <c r="E388" s="29" t="s">
        <v>1070</v>
      </c>
      <c r="F388" s="49" t="s">
        <v>1071</v>
      </c>
      <c r="G388" s="29" t="s">
        <v>1072</v>
      </c>
      <c r="H388" s="31" t="s">
        <v>1035</v>
      </c>
      <c r="I388" s="3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34.5" customHeight="1" x14ac:dyDescent="0.25">
      <c r="A389" s="27" t="s">
        <v>902</v>
      </c>
      <c r="B389" s="28" t="s">
        <v>141</v>
      </c>
      <c r="C389" s="29" t="s">
        <v>1030</v>
      </c>
      <c r="D389" s="29" t="s">
        <v>1069</v>
      </c>
      <c r="E389" s="29" t="s">
        <v>1070</v>
      </c>
      <c r="F389" s="49" t="s">
        <v>1071</v>
      </c>
      <c r="G389" s="29" t="s">
        <v>1073</v>
      </c>
      <c r="H389" s="31" t="s">
        <v>1035</v>
      </c>
      <c r="I389" s="3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34.5" customHeight="1" x14ac:dyDescent="0.25">
      <c r="A390" s="27" t="s">
        <v>902</v>
      </c>
      <c r="B390" s="28" t="s">
        <v>164</v>
      </c>
      <c r="C390" s="29" t="s">
        <v>1074</v>
      </c>
      <c r="D390" s="29" t="s">
        <v>1075</v>
      </c>
      <c r="E390" s="54" t="s">
        <v>1076</v>
      </c>
      <c r="F390" s="49" t="s">
        <v>1077</v>
      </c>
      <c r="G390" s="29" t="s">
        <v>1078</v>
      </c>
      <c r="H390" s="30"/>
      <c r="I390" s="3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34.5" customHeight="1" x14ac:dyDescent="0.25">
      <c r="A391" s="27" t="s">
        <v>902</v>
      </c>
      <c r="B391" s="28" t="s">
        <v>174</v>
      </c>
      <c r="C391" s="29" t="s">
        <v>1079</v>
      </c>
      <c r="D391" s="29" t="s">
        <v>1080</v>
      </c>
      <c r="E391" s="29" t="s">
        <v>1081</v>
      </c>
      <c r="F391" s="49" t="s">
        <v>1082</v>
      </c>
      <c r="G391" s="48" t="s">
        <v>1083</v>
      </c>
      <c r="H391" s="30"/>
      <c r="I391" s="3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34.5" customHeight="1" x14ac:dyDescent="0.25">
      <c r="A392" s="27" t="s">
        <v>902</v>
      </c>
      <c r="B392" s="28" t="s">
        <v>216</v>
      </c>
      <c r="C392" s="29" t="s">
        <v>1084</v>
      </c>
      <c r="D392" s="29" t="s">
        <v>1085</v>
      </c>
      <c r="E392" s="29" t="s">
        <v>1086</v>
      </c>
      <c r="F392" s="49" t="s">
        <v>1087</v>
      </c>
      <c r="G392" s="29" t="s">
        <v>1088</v>
      </c>
      <c r="H392" s="31" t="s">
        <v>1089</v>
      </c>
      <c r="I392" s="3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34.5" customHeight="1" x14ac:dyDescent="0.25">
      <c r="A393" s="27" t="s">
        <v>902</v>
      </c>
      <c r="B393" s="28" t="s">
        <v>243</v>
      </c>
      <c r="C393" s="29" t="s">
        <v>1090</v>
      </c>
      <c r="D393" s="29" t="s">
        <v>1091</v>
      </c>
      <c r="E393" s="29" t="s">
        <v>1092</v>
      </c>
      <c r="F393" s="49" t="s">
        <v>1093</v>
      </c>
      <c r="G393" s="29" t="s">
        <v>1094</v>
      </c>
      <c r="H393" s="30"/>
      <c r="I393" s="3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34.5" customHeight="1" x14ac:dyDescent="0.25">
      <c r="A394" s="27" t="s">
        <v>902</v>
      </c>
      <c r="B394" s="28" t="s">
        <v>282</v>
      </c>
      <c r="C394" s="29" t="s">
        <v>1095</v>
      </c>
      <c r="D394" s="29" t="s">
        <v>1096</v>
      </c>
      <c r="E394" s="29" t="s">
        <v>1097</v>
      </c>
      <c r="F394" s="49" t="s">
        <v>1098</v>
      </c>
      <c r="G394" s="29" t="s">
        <v>1099</v>
      </c>
      <c r="H394" s="30"/>
      <c r="I394" s="3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34.5" customHeight="1" x14ac:dyDescent="0.25">
      <c r="A395" s="27" t="s">
        <v>902</v>
      </c>
      <c r="B395" s="28" t="s">
        <v>310</v>
      </c>
      <c r="C395" s="29" t="s">
        <v>1100</v>
      </c>
      <c r="D395" s="29" t="s">
        <v>1101</v>
      </c>
      <c r="E395" s="29">
        <v>89091677874</v>
      </c>
      <c r="F395" s="49" t="s">
        <v>1102</v>
      </c>
      <c r="G395" s="29" t="s">
        <v>1103</v>
      </c>
      <c r="H395" s="30"/>
      <c r="I395" s="3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34.5" customHeight="1" x14ac:dyDescent="0.25">
      <c r="A396" s="27" t="s">
        <v>902</v>
      </c>
      <c r="B396" s="28" t="s">
        <v>397</v>
      </c>
      <c r="C396" s="29" t="s">
        <v>1104</v>
      </c>
      <c r="D396" s="29" t="s">
        <v>1105</v>
      </c>
      <c r="E396" s="29" t="s">
        <v>1106</v>
      </c>
      <c r="F396" s="49" t="s">
        <v>1107</v>
      </c>
      <c r="G396" s="29" t="s">
        <v>1108</v>
      </c>
      <c r="H396" s="30"/>
      <c r="I396" s="3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34.5" customHeight="1" x14ac:dyDescent="0.25">
      <c r="A397" s="27" t="s">
        <v>902</v>
      </c>
      <c r="B397" s="28" t="s">
        <v>414</v>
      </c>
      <c r="C397" s="29" t="s">
        <v>1109</v>
      </c>
      <c r="D397" s="29" t="s">
        <v>1110</v>
      </c>
      <c r="E397" s="29" t="s">
        <v>1111</v>
      </c>
      <c r="F397" s="49" t="s">
        <v>1112</v>
      </c>
      <c r="G397" s="29" t="s">
        <v>1113</v>
      </c>
      <c r="H397" s="30"/>
      <c r="I397" s="3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34.5" customHeight="1" x14ac:dyDescent="0.25">
      <c r="A398" s="27" t="s">
        <v>1114</v>
      </c>
      <c r="B398" s="28" t="s">
        <v>9</v>
      </c>
      <c r="C398" s="29" t="s">
        <v>1115</v>
      </c>
      <c r="D398" s="29" t="s">
        <v>1116</v>
      </c>
      <c r="E398" s="29" t="s">
        <v>1117</v>
      </c>
      <c r="F398" s="35" t="s">
        <v>1118</v>
      </c>
      <c r="G398" s="29" t="s">
        <v>1119</v>
      </c>
      <c r="H398" s="31" t="s">
        <v>1120</v>
      </c>
      <c r="I398" s="3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34.5" customHeight="1" x14ac:dyDescent="0.25">
      <c r="A399" s="27" t="s">
        <v>1114</v>
      </c>
      <c r="B399" s="28" t="s">
        <v>17</v>
      </c>
      <c r="C399" s="29" t="s">
        <v>1121</v>
      </c>
      <c r="D399" s="29" t="s">
        <v>1122</v>
      </c>
      <c r="E399" s="29" t="s">
        <v>1123</v>
      </c>
      <c r="F399" s="35" t="s">
        <v>1124</v>
      </c>
      <c r="G399" s="29" t="s">
        <v>1125</v>
      </c>
      <c r="H399" s="31" t="s">
        <v>1126</v>
      </c>
      <c r="I399" s="3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34.5" customHeight="1" x14ac:dyDescent="0.25">
      <c r="A400" s="27" t="s">
        <v>1114</v>
      </c>
      <c r="B400" s="28" t="s">
        <v>24</v>
      </c>
      <c r="C400" s="29" t="s">
        <v>1127</v>
      </c>
      <c r="D400" s="29" t="s">
        <v>1128</v>
      </c>
      <c r="E400" s="29" t="s">
        <v>1129</v>
      </c>
      <c r="F400" s="35" t="s">
        <v>1130</v>
      </c>
      <c r="G400" s="29" t="s">
        <v>1131</v>
      </c>
      <c r="H400" s="31" t="s">
        <v>1132</v>
      </c>
      <c r="I400" s="3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34.5" customHeight="1" x14ac:dyDescent="0.25">
      <c r="A401" s="27" t="s">
        <v>1114</v>
      </c>
      <c r="B401" s="28" t="s">
        <v>29</v>
      </c>
      <c r="C401" s="29" t="s">
        <v>1133</v>
      </c>
      <c r="D401" s="29" t="s">
        <v>1134</v>
      </c>
      <c r="E401" s="29" t="s">
        <v>1135</v>
      </c>
      <c r="F401" s="35" t="s">
        <v>1136</v>
      </c>
      <c r="G401" s="29" t="s">
        <v>1137</v>
      </c>
      <c r="H401" s="31" t="s">
        <v>1138</v>
      </c>
      <c r="I401" s="3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23.25" customHeight="1" x14ac:dyDescent="0.25">
      <c r="A402" s="27" t="s">
        <v>1139</v>
      </c>
      <c r="B402" s="28" t="s">
        <v>9</v>
      </c>
      <c r="C402" s="29" t="s">
        <v>1140</v>
      </c>
      <c r="D402" s="29" t="s">
        <v>1141</v>
      </c>
      <c r="E402" s="29">
        <v>89115864505</v>
      </c>
      <c r="F402" s="29" t="s">
        <v>1142</v>
      </c>
      <c r="G402" s="29" t="s">
        <v>1143</v>
      </c>
      <c r="H402" s="43" t="s">
        <v>1144</v>
      </c>
      <c r="I402" s="3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5.75" hidden="1" customHeight="1" x14ac:dyDescent="0.25">
      <c r="A403" s="27"/>
      <c r="B403" s="28"/>
      <c r="C403" s="29"/>
      <c r="D403" s="29"/>
      <c r="E403" s="29"/>
      <c r="F403" s="29"/>
      <c r="G403" s="29"/>
      <c r="H403" s="29"/>
      <c r="I403" s="3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5.75" hidden="1" customHeight="1" x14ac:dyDescent="0.25">
      <c r="A404" s="27"/>
      <c r="B404" s="28"/>
      <c r="C404" s="29"/>
      <c r="D404" s="29"/>
      <c r="E404" s="29"/>
      <c r="F404" s="29"/>
      <c r="G404" s="29"/>
      <c r="H404" s="29"/>
      <c r="I404" s="3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5.75" hidden="1" customHeight="1" x14ac:dyDescent="0.25">
      <c r="A405" s="27"/>
      <c r="B405" s="28"/>
      <c r="C405" s="29"/>
      <c r="D405" s="29"/>
      <c r="E405" s="29"/>
      <c r="F405" s="29"/>
      <c r="G405" s="29"/>
      <c r="H405" s="29"/>
      <c r="I405" s="3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5.75" hidden="1" customHeight="1" x14ac:dyDescent="0.25">
      <c r="A406" s="27"/>
      <c r="B406" s="28"/>
      <c r="C406" s="29"/>
      <c r="D406" s="29"/>
      <c r="E406" s="29"/>
      <c r="F406" s="29"/>
      <c r="G406" s="29"/>
      <c r="H406" s="29"/>
      <c r="I406" s="3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34.5" customHeight="1" x14ac:dyDescent="0.25">
      <c r="A407" s="27" t="s">
        <v>1139</v>
      </c>
      <c r="B407" s="28" t="s">
        <v>17</v>
      </c>
      <c r="C407" s="29" t="s">
        <v>1145</v>
      </c>
      <c r="D407" s="29" t="s">
        <v>1146</v>
      </c>
      <c r="E407" s="29">
        <v>89115567792</v>
      </c>
      <c r="F407" s="29" t="s">
        <v>1147</v>
      </c>
      <c r="G407" s="29" t="s">
        <v>1148</v>
      </c>
      <c r="H407" s="43" t="s">
        <v>1149</v>
      </c>
      <c r="I407" s="3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34.5" customHeight="1" x14ac:dyDescent="0.25">
      <c r="A408" s="27" t="s">
        <v>1150</v>
      </c>
      <c r="B408" s="28" t="s">
        <v>9</v>
      </c>
      <c r="C408" s="29" t="s">
        <v>1151</v>
      </c>
      <c r="D408" s="29"/>
      <c r="E408" s="29"/>
      <c r="F408" s="29"/>
      <c r="G408" s="29" t="s">
        <v>1152</v>
      </c>
      <c r="H408" s="29"/>
      <c r="I408" s="3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38.25" customHeight="1" x14ac:dyDescent="0.25">
      <c r="A409" s="27" t="s">
        <v>1150</v>
      </c>
      <c r="B409" s="28" t="s">
        <v>17</v>
      </c>
      <c r="C409" s="29" t="s">
        <v>1153</v>
      </c>
      <c r="D409" s="29"/>
      <c r="E409" s="29"/>
      <c r="F409" s="29"/>
      <c r="G409" s="29" t="s">
        <v>1154</v>
      </c>
      <c r="H409" s="29"/>
      <c r="I409" s="3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45.75" customHeight="1" x14ac:dyDescent="0.25">
      <c r="A410" s="27" t="s">
        <v>1150</v>
      </c>
      <c r="B410" s="28" t="s">
        <v>24</v>
      </c>
      <c r="C410" s="29" t="s">
        <v>1153</v>
      </c>
      <c r="D410" s="29"/>
      <c r="E410" s="29"/>
      <c r="F410" s="29"/>
      <c r="G410" s="29" t="s">
        <v>1154</v>
      </c>
      <c r="H410" s="29"/>
      <c r="I410" s="3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45.75" customHeight="1" x14ac:dyDescent="0.25">
      <c r="A411" s="27" t="s">
        <v>1150</v>
      </c>
      <c r="B411" s="28" t="s">
        <v>29</v>
      </c>
      <c r="C411" s="29" t="s">
        <v>1155</v>
      </c>
      <c r="D411" s="29" t="s">
        <v>1156</v>
      </c>
      <c r="E411" s="29">
        <v>89081678986</v>
      </c>
      <c r="F411" s="29" t="s">
        <v>1157</v>
      </c>
      <c r="G411" s="29" t="s">
        <v>1158</v>
      </c>
      <c r="H411" s="29"/>
      <c r="I411" s="3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23.25" customHeight="1" x14ac:dyDescent="0.25">
      <c r="A412" s="27" t="s">
        <v>1159</v>
      </c>
      <c r="B412" s="28" t="s">
        <v>9</v>
      </c>
      <c r="C412" s="29" t="s">
        <v>1160</v>
      </c>
      <c r="D412" s="29" t="s">
        <v>1161</v>
      </c>
      <c r="E412" s="29"/>
      <c r="F412" s="29" t="s">
        <v>1162</v>
      </c>
      <c r="G412" s="29" t="s">
        <v>1163</v>
      </c>
      <c r="H412" s="29"/>
      <c r="I412" s="3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23.25" hidden="1" customHeight="1" x14ac:dyDescent="0.25">
      <c r="A413" s="27"/>
      <c r="B413" s="28"/>
      <c r="C413" s="29"/>
      <c r="D413" s="29"/>
      <c r="E413" s="29"/>
      <c r="F413" s="29"/>
      <c r="G413" s="29" t="s">
        <v>1164</v>
      </c>
      <c r="H413" s="29"/>
      <c r="I413" s="3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34.5" customHeight="1" x14ac:dyDescent="0.25">
      <c r="A414" s="27" t="s">
        <v>1159</v>
      </c>
      <c r="B414" s="28" t="s">
        <v>17</v>
      </c>
      <c r="C414" s="29" t="s">
        <v>1165</v>
      </c>
      <c r="D414" s="29" t="s">
        <v>1166</v>
      </c>
      <c r="E414" s="29"/>
      <c r="F414" s="29" t="s">
        <v>1167</v>
      </c>
      <c r="G414" s="29" t="s">
        <v>1168</v>
      </c>
      <c r="H414" s="29"/>
      <c r="I414" s="3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5.75" hidden="1" customHeight="1" x14ac:dyDescent="0.25">
      <c r="A415" s="27"/>
      <c r="B415" s="28"/>
      <c r="C415" s="29"/>
      <c r="D415" s="29" t="s">
        <v>1169</v>
      </c>
      <c r="E415" s="29" t="s">
        <v>1170</v>
      </c>
      <c r="F415" s="29"/>
      <c r="G415" s="29"/>
      <c r="H415" s="29"/>
      <c r="I415" s="3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5.75" hidden="1" customHeight="1" x14ac:dyDescent="0.25">
      <c r="A416" s="27"/>
      <c r="B416" s="28"/>
      <c r="C416" s="29"/>
      <c r="D416" s="29"/>
      <c r="E416" s="29"/>
      <c r="F416" s="29"/>
      <c r="G416" s="29"/>
      <c r="H416" s="29"/>
      <c r="I416" s="3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34.5" customHeight="1" x14ac:dyDescent="0.25">
      <c r="A417" s="27" t="s">
        <v>1159</v>
      </c>
      <c r="B417" s="28" t="s">
        <v>24</v>
      </c>
      <c r="C417" s="29" t="s">
        <v>1171</v>
      </c>
      <c r="D417" s="29" t="s">
        <v>1172</v>
      </c>
      <c r="E417" s="29"/>
      <c r="F417" s="29" t="s">
        <v>1173</v>
      </c>
      <c r="G417" s="29" t="s">
        <v>1174</v>
      </c>
      <c r="H417" s="29"/>
      <c r="I417" s="3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5.75" hidden="1" customHeight="1" x14ac:dyDescent="0.25">
      <c r="A418" s="27"/>
      <c r="B418" s="28"/>
      <c r="C418" s="29"/>
      <c r="D418" s="29"/>
      <c r="E418" s="29"/>
      <c r="F418" s="29" t="s">
        <v>1175</v>
      </c>
      <c r="G418" s="29"/>
      <c r="H418" s="29"/>
      <c r="I418" s="3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5.75" hidden="1" customHeight="1" x14ac:dyDescent="0.25">
      <c r="A419" s="27"/>
      <c r="B419" s="28"/>
      <c r="C419" s="29"/>
      <c r="D419" s="29"/>
      <c r="E419" s="29">
        <v>89021483107</v>
      </c>
      <c r="F419" s="32"/>
      <c r="G419" s="29"/>
      <c r="H419" s="32"/>
      <c r="I419" s="3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23.25" customHeight="1" x14ac:dyDescent="0.25">
      <c r="A420" s="27" t="s">
        <v>1159</v>
      </c>
      <c r="B420" s="28" t="s">
        <v>29</v>
      </c>
      <c r="C420" s="29" t="s">
        <v>1176</v>
      </c>
      <c r="D420" s="29" t="s">
        <v>1177</v>
      </c>
      <c r="E420" s="29">
        <v>88166861988</v>
      </c>
      <c r="F420" s="29" t="s">
        <v>1178</v>
      </c>
      <c r="G420" s="29" t="s">
        <v>1179</v>
      </c>
      <c r="H420" s="43" t="s">
        <v>1180</v>
      </c>
      <c r="I420" s="3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5.75" hidden="1" customHeight="1" x14ac:dyDescent="0.25">
      <c r="A421" s="27"/>
      <c r="B421" s="28"/>
      <c r="C421" s="29"/>
      <c r="D421" s="29" t="s">
        <v>1181</v>
      </c>
      <c r="E421" s="29" t="s">
        <v>1182</v>
      </c>
      <c r="F421" s="29"/>
      <c r="G421" s="29"/>
      <c r="H421" s="29"/>
      <c r="I421" s="3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5.75" hidden="1" customHeight="1" x14ac:dyDescent="0.25">
      <c r="A422" s="27"/>
      <c r="B422" s="28"/>
      <c r="C422" s="29"/>
      <c r="D422" s="32"/>
      <c r="E422" s="62"/>
      <c r="F422" s="29"/>
      <c r="G422" s="29"/>
      <c r="H422" s="29"/>
      <c r="I422" s="3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5.75" hidden="1" customHeight="1" x14ac:dyDescent="0.25">
      <c r="A423" s="27"/>
      <c r="B423" s="28"/>
      <c r="C423" s="29"/>
      <c r="D423" s="32"/>
      <c r="E423" s="29"/>
      <c r="F423" s="29"/>
      <c r="G423" s="29"/>
      <c r="H423" s="29"/>
      <c r="I423" s="3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34.5" customHeight="1" x14ac:dyDescent="0.25">
      <c r="A424" s="27" t="s">
        <v>1159</v>
      </c>
      <c r="B424" s="28" t="s">
        <v>34</v>
      </c>
      <c r="C424" s="29" t="s">
        <v>1183</v>
      </c>
      <c r="D424" s="29" t="s">
        <v>1184</v>
      </c>
      <c r="E424" s="29" t="s">
        <v>1185</v>
      </c>
      <c r="F424" s="29" t="s">
        <v>1186</v>
      </c>
      <c r="G424" s="29" t="s">
        <v>1187</v>
      </c>
      <c r="H424" s="29"/>
      <c r="I424" s="3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5.75" hidden="1" customHeight="1" x14ac:dyDescent="0.25">
      <c r="A425" s="27"/>
      <c r="B425" s="28"/>
      <c r="C425" s="29"/>
      <c r="D425" s="29"/>
      <c r="E425" s="29"/>
      <c r="F425" s="29"/>
      <c r="G425" s="29"/>
      <c r="H425" s="29"/>
      <c r="I425" s="3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23.25" customHeight="1" x14ac:dyDescent="0.25">
      <c r="A426" s="27" t="s">
        <v>1159</v>
      </c>
      <c r="B426" s="28" t="s">
        <v>69</v>
      </c>
      <c r="C426" s="29" t="s">
        <v>1188</v>
      </c>
      <c r="D426" s="29" t="s">
        <v>1189</v>
      </c>
      <c r="E426" s="29" t="s">
        <v>1190</v>
      </c>
      <c r="F426" s="29" t="s">
        <v>1191</v>
      </c>
      <c r="G426" s="29" t="s">
        <v>1192</v>
      </c>
      <c r="H426" s="29"/>
      <c r="I426" s="3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5.75" hidden="1" customHeight="1" x14ac:dyDescent="0.25">
      <c r="A427" s="27"/>
      <c r="B427" s="28"/>
      <c r="C427" s="29"/>
      <c r="D427" s="29"/>
      <c r="E427" s="29"/>
      <c r="F427" s="29"/>
      <c r="G427" s="29"/>
      <c r="H427" s="29"/>
      <c r="I427" s="3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34.5" customHeight="1" x14ac:dyDescent="0.25">
      <c r="A428" s="27" t="s">
        <v>1159</v>
      </c>
      <c r="B428" s="28" t="s">
        <v>110</v>
      </c>
      <c r="C428" s="29" t="s">
        <v>1193</v>
      </c>
      <c r="D428" s="29" t="s">
        <v>1194</v>
      </c>
      <c r="E428" s="29" t="s">
        <v>1195</v>
      </c>
      <c r="F428" s="29" t="s">
        <v>1196</v>
      </c>
      <c r="G428" s="29" t="s">
        <v>1197</v>
      </c>
      <c r="H428" s="29"/>
      <c r="I428" s="3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5.75" hidden="1" customHeight="1" x14ac:dyDescent="0.25">
      <c r="A429" s="27"/>
      <c r="B429" s="28"/>
      <c r="C429" s="29"/>
      <c r="D429" s="29"/>
      <c r="E429" s="29"/>
      <c r="F429" s="29"/>
      <c r="G429" s="29"/>
      <c r="H429" s="29"/>
      <c r="I429" s="3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34.5" customHeight="1" x14ac:dyDescent="0.25">
      <c r="A430" s="33" t="s">
        <v>1159</v>
      </c>
      <c r="B430" s="34" t="s">
        <v>346</v>
      </c>
      <c r="C430" s="35" t="s">
        <v>1198</v>
      </c>
      <c r="D430" s="35" t="s">
        <v>1199</v>
      </c>
      <c r="E430" s="35" t="s">
        <v>1200</v>
      </c>
      <c r="F430" s="35" t="s">
        <v>1201</v>
      </c>
      <c r="G430" s="35" t="s">
        <v>1202</v>
      </c>
      <c r="H430" s="35"/>
      <c r="I430" s="10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5.75" hidden="1" customHeight="1" x14ac:dyDescent="0.25">
      <c r="A431" s="27"/>
      <c r="B431" s="28"/>
      <c r="C431" s="29"/>
      <c r="D431" s="29" t="s">
        <v>1203</v>
      </c>
      <c r="E431" s="29"/>
      <c r="F431" s="29"/>
      <c r="G431" s="29"/>
      <c r="H431" s="29"/>
      <c r="I431" s="3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34.5" customHeight="1" x14ac:dyDescent="0.25">
      <c r="A432" s="27" t="s">
        <v>1159</v>
      </c>
      <c r="B432" s="28" t="s">
        <v>351</v>
      </c>
      <c r="C432" s="29" t="s">
        <v>1204</v>
      </c>
      <c r="D432" s="29" t="s">
        <v>1205</v>
      </c>
      <c r="E432" s="29" t="s">
        <v>1206</v>
      </c>
      <c r="F432" s="29" t="s">
        <v>1207</v>
      </c>
      <c r="G432" s="29" t="s">
        <v>1208</v>
      </c>
      <c r="H432" s="29"/>
      <c r="I432" s="3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05" customHeight="1" x14ac:dyDescent="0.25">
      <c r="A433" s="27" t="s">
        <v>1159</v>
      </c>
      <c r="B433" s="28">
        <v>10</v>
      </c>
      <c r="C433" s="29" t="s">
        <v>1209</v>
      </c>
      <c r="D433" s="29"/>
      <c r="E433" s="29"/>
      <c r="F433" s="29" t="s">
        <v>1210</v>
      </c>
      <c r="G433" s="29" t="s">
        <v>1211</v>
      </c>
      <c r="H433" s="37" t="str">
        <f>HYPERLINK("https://schools.dnevnik.ru/odo/news.aspx?network=1000000635708&amp;news=1240111","https://schools.dnevnik.ru/odo/news.aspx?network=1000000635708&amp;news=1240111")</f>
        <v>https://schools.dnevnik.ru/odo/news.aspx?network=1000000635708&amp;news=1240111</v>
      </c>
      <c r="I433" s="3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5.75" hidden="1" customHeight="1" x14ac:dyDescent="0.25">
      <c r="A434" s="27"/>
      <c r="B434" s="28"/>
      <c r="C434" s="29"/>
      <c r="D434" s="29" t="s">
        <v>1212</v>
      </c>
      <c r="E434" s="29"/>
      <c r="F434" s="29"/>
      <c r="G434" s="29"/>
      <c r="H434" s="38"/>
      <c r="I434" s="3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5.75" hidden="1" customHeight="1" x14ac:dyDescent="0.25">
      <c r="A435" s="27"/>
      <c r="B435" s="28"/>
      <c r="C435" s="29"/>
      <c r="D435" s="32"/>
      <c r="E435" s="29" t="s">
        <v>1213</v>
      </c>
      <c r="F435" s="29"/>
      <c r="G435" s="29"/>
      <c r="H435" s="38"/>
      <c r="I435" s="3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5.75" hidden="1" customHeight="1" x14ac:dyDescent="0.25">
      <c r="A436" s="27"/>
      <c r="B436" s="28"/>
      <c r="C436" s="29"/>
      <c r="D436" s="32"/>
      <c r="E436" s="29"/>
      <c r="F436" s="29"/>
      <c r="G436" s="29"/>
      <c r="H436" s="38"/>
      <c r="I436" s="3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34.5" customHeight="1" x14ac:dyDescent="0.25">
      <c r="A437" s="27" t="s">
        <v>1159</v>
      </c>
      <c r="B437" s="28">
        <v>11</v>
      </c>
      <c r="C437" s="29" t="s">
        <v>1214</v>
      </c>
      <c r="D437" s="29" t="s">
        <v>1215</v>
      </c>
      <c r="E437" s="29"/>
      <c r="F437" s="29" t="s">
        <v>1216</v>
      </c>
      <c r="G437" s="29" t="s">
        <v>1217</v>
      </c>
      <c r="H437" s="29"/>
      <c r="I437" s="3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5.75" hidden="1" customHeight="1" x14ac:dyDescent="0.25">
      <c r="A438" s="27"/>
      <c r="B438" s="28"/>
      <c r="C438" s="29"/>
      <c r="D438" s="29"/>
      <c r="E438" s="29" t="s">
        <v>1218</v>
      </c>
      <c r="F438" s="29"/>
      <c r="G438" s="29"/>
      <c r="H438" s="29"/>
      <c r="I438" s="3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5.75" hidden="1" customHeight="1" x14ac:dyDescent="0.25">
      <c r="A439" s="27"/>
      <c r="B439" s="28"/>
      <c r="C439" s="29"/>
      <c r="D439" s="29"/>
      <c r="E439" s="29"/>
      <c r="F439" s="29"/>
      <c r="G439" s="29"/>
      <c r="H439" s="29"/>
      <c r="I439" s="3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5.75" hidden="1" customHeight="1" x14ac:dyDescent="0.25">
      <c r="A440" s="27"/>
      <c r="B440" s="28"/>
      <c r="C440" s="29"/>
      <c r="D440" s="29"/>
      <c r="E440" s="29">
        <v>9602016810</v>
      </c>
      <c r="F440" s="29"/>
      <c r="G440" s="29"/>
      <c r="H440" s="29"/>
      <c r="I440" s="3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34.5" customHeight="1" x14ac:dyDescent="0.25">
      <c r="A441" s="27" t="s">
        <v>1159</v>
      </c>
      <c r="B441" s="28">
        <v>12</v>
      </c>
      <c r="C441" s="29" t="s">
        <v>1219</v>
      </c>
      <c r="D441" s="29" t="s">
        <v>1220</v>
      </c>
      <c r="E441" s="29"/>
      <c r="F441" s="29" t="s">
        <v>1221</v>
      </c>
      <c r="G441" s="29" t="s">
        <v>1222</v>
      </c>
      <c r="H441" s="29"/>
      <c r="I441" s="3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5.75" hidden="1" customHeight="1" x14ac:dyDescent="0.25">
      <c r="A442" s="27"/>
      <c r="B442" s="28"/>
      <c r="C442" s="29"/>
      <c r="D442" s="29" t="s">
        <v>1223</v>
      </c>
      <c r="E442" s="29" t="s">
        <v>1224</v>
      </c>
      <c r="F442" s="29"/>
      <c r="G442" s="29"/>
      <c r="H442" s="29"/>
      <c r="I442" s="3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5.75" hidden="1" customHeight="1" x14ac:dyDescent="0.25">
      <c r="A443" s="27"/>
      <c r="B443" s="28"/>
      <c r="C443" s="29"/>
      <c r="D443" s="32"/>
      <c r="E443" s="29"/>
      <c r="F443" s="29"/>
      <c r="G443" s="29"/>
      <c r="H443" s="29"/>
      <c r="I443" s="3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5.75" customHeight="1" x14ac:dyDescent="0.25">
      <c r="A444" s="27" t="s">
        <v>1159</v>
      </c>
      <c r="B444" s="28">
        <v>13</v>
      </c>
      <c r="C444" s="29" t="s">
        <v>1225</v>
      </c>
      <c r="D444" s="29" t="s">
        <v>1226</v>
      </c>
      <c r="E444" s="29">
        <v>88166555909</v>
      </c>
      <c r="F444" s="29" t="s">
        <v>1227</v>
      </c>
      <c r="G444" s="29" t="s">
        <v>1228</v>
      </c>
      <c r="H444" s="29"/>
      <c r="I444" s="3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5.75" hidden="1" customHeight="1" x14ac:dyDescent="0.25">
      <c r="A445" s="27"/>
      <c r="B445" s="28"/>
      <c r="C445" s="29"/>
      <c r="D445" s="29"/>
      <c r="E445" s="29"/>
      <c r="F445" s="29"/>
      <c r="G445" s="29"/>
      <c r="H445" s="29"/>
      <c r="I445" s="3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45.75" customHeight="1" x14ac:dyDescent="0.25">
      <c r="A446" s="27" t="s">
        <v>1159</v>
      </c>
      <c r="B446" s="28">
        <v>14</v>
      </c>
      <c r="C446" s="29" t="s">
        <v>1229</v>
      </c>
      <c r="D446" s="29" t="s">
        <v>1230</v>
      </c>
      <c r="E446" s="29">
        <v>98116434366</v>
      </c>
      <c r="F446" s="29" t="s">
        <v>1231</v>
      </c>
      <c r="G446" s="29" t="s">
        <v>1232</v>
      </c>
      <c r="H446" s="43" t="s">
        <v>1233</v>
      </c>
      <c r="I446" s="3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5.75" hidden="1" customHeight="1" x14ac:dyDescent="0.25">
      <c r="A447" s="27"/>
      <c r="B447" s="28"/>
      <c r="C447" s="29" t="s">
        <v>1234</v>
      </c>
      <c r="D447" s="29"/>
      <c r="E447" s="29">
        <v>89116434366</v>
      </c>
      <c r="F447" s="29"/>
      <c r="G447" s="29"/>
      <c r="H447" s="29"/>
      <c r="I447" s="3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33.75" customHeight="1" x14ac:dyDescent="0.25">
      <c r="A448" s="27" t="s">
        <v>1159</v>
      </c>
      <c r="B448" s="28">
        <v>15</v>
      </c>
      <c r="C448" s="29" t="s">
        <v>1235</v>
      </c>
      <c r="D448" s="29" t="s">
        <v>1236</v>
      </c>
      <c r="E448" s="29">
        <v>8166542421</v>
      </c>
      <c r="F448" s="29" t="s">
        <v>1237</v>
      </c>
      <c r="G448" s="29" t="s">
        <v>1238</v>
      </c>
      <c r="H448" s="29"/>
      <c r="I448" s="3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5.75" hidden="1" customHeight="1" x14ac:dyDescent="0.25">
      <c r="A449" s="27"/>
      <c r="B449" s="28"/>
      <c r="C449" s="29"/>
      <c r="D449" s="29"/>
      <c r="E449" s="29"/>
      <c r="F449" s="29"/>
      <c r="G449" s="29" t="s">
        <v>1239</v>
      </c>
      <c r="H449" s="29"/>
      <c r="I449" s="3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5.75" hidden="1" customHeight="1" x14ac:dyDescent="0.25">
      <c r="A450" s="27"/>
      <c r="B450" s="28"/>
      <c r="C450" s="29"/>
      <c r="D450" s="29"/>
      <c r="E450" s="29"/>
      <c r="F450" s="29"/>
      <c r="G450" s="29" t="s">
        <v>1240</v>
      </c>
      <c r="H450" s="29"/>
      <c r="I450" s="3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5.75" hidden="1" customHeight="1" x14ac:dyDescent="0.25">
      <c r="A451" s="27"/>
      <c r="B451" s="28"/>
      <c r="C451" s="29"/>
      <c r="D451" s="29"/>
      <c r="E451" s="29"/>
      <c r="F451" s="29"/>
      <c r="G451" s="32"/>
      <c r="H451" s="29"/>
      <c r="I451" s="3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34.5" customHeight="1" x14ac:dyDescent="0.25">
      <c r="A452" s="27" t="s">
        <v>1159</v>
      </c>
      <c r="B452" s="28">
        <v>16</v>
      </c>
      <c r="C452" s="29" t="s">
        <v>1241</v>
      </c>
      <c r="D452" s="29" t="s">
        <v>1242</v>
      </c>
      <c r="E452" s="29">
        <v>88165654626</v>
      </c>
      <c r="F452" s="29" t="s">
        <v>1243</v>
      </c>
      <c r="G452" s="29" t="s">
        <v>1244</v>
      </c>
      <c r="H452" s="29"/>
      <c r="I452" s="3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5.75" hidden="1" customHeight="1" x14ac:dyDescent="0.25">
      <c r="A453" s="27"/>
      <c r="B453" s="28"/>
      <c r="C453" s="29"/>
      <c r="D453" s="29"/>
      <c r="E453" s="29"/>
      <c r="F453" s="29"/>
      <c r="G453" s="29"/>
      <c r="H453" s="29"/>
      <c r="I453" s="3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5.75" hidden="1" customHeight="1" x14ac:dyDescent="0.25">
      <c r="A454" s="27"/>
      <c r="B454" s="28"/>
      <c r="C454" s="29"/>
      <c r="D454" s="29"/>
      <c r="E454" s="29"/>
      <c r="F454" s="29"/>
      <c r="G454" s="29"/>
      <c r="H454" s="29"/>
      <c r="I454" s="3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20.25" customHeight="1" x14ac:dyDescent="0.25">
      <c r="A455" s="27" t="s">
        <v>1159</v>
      </c>
      <c r="B455" s="28" t="s">
        <v>391</v>
      </c>
      <c r="C455" s="29" t="s">
        <v>1245</v>
      </c>
      <c r="D455" s="29" t="s">
        <v>1215</v>
      </c>
      <c r="E455" s="29" t="s">
        <v>1246</v>
      </c>
      <c r="F455" s="29" t="s">
        <v>1216</v>
      </c>
      <c r="G455" s="29" t="s">
        <v>1247</v>
      </c>
      <c r="H455" s="29"/>
      <c r="I455" s="3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24" customHeight="1" x14ac:dyDescent="0.25">
      <c r="A456" s="27" t="s">
        <v>1159</v>
      </c>
      <c r="B456" s="28" t="s">
        <v>718</v>
      </c>
      <c r="C456" s="29" t="s">
        <v>1248</v>
      </c>
      <c r="D456" s="29" t="s">
        <v>1249</v>
      </c>
      <c r="E456" s="29">
        <v>89216952589</v>
      </c>
      <c r="F456" s="29" t="s">
        <v>1250</v>
      </c>
      <c r="G456" s="29" t="s">
        <v>1251</v>
      </c>
      <c r="H456" s="29"/>
      <c r="I456" s="3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24" hidden="1" customHeight="1" x14ac:dyDescent="0.25">
      <c r="A457" s="27"/>
      <c r="B457" s="28"/>
      <c r="C457" s="29"/>
      <c r="D457" s="29"/>
      <c r="E457" s="29"/>
      <c r="F457" s="29"/>
      <c r="G457" s="29"/>
      <c r="H457" s="29"/>
      <c r="I457" s="3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24" customHeight="1" x14ac:dyDescent="0.25">
      <c r="A458" s="27" t="s">
        <v>1159</v>
      </c>
      <c r="B458" s="28" t="s">
        <v>1011</v>
      </c>
      <c r="C458" s="29" t="s">
        <v>1252</v>
      </c>
      <c r="D458" s="29" t="s">
        <v>1253</v>
      </c>
      <c r="E458" s="29" t="s">
        <v>1254</v>
      </c>
      <c r="F458" s="46" t="str">
        <f>HYPERLINK("mailto:demyansk_sec_sch@mail.ru","demyansk_sec_sch@mail.ru ")</f>
        <v xml:space="preserve">demyansk_sec_sch@mail.ru </v>
      </c>
      <c r="G458" s="29" t="s">
        <v>1255</v>
      </c>
      <c r="H458" s="29"/>
      <c r="I458" s="3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24" hidden="1" customHeight="1" x14ac:dyDescent="0.25">
      <c r="A459" s="27"/>
      <c r="B459" s="28"/>
      <c r="C459" s="29"/>
      <c r="D459" s="29"/>
      <c r="E459" s="29"/>
      <c r="F459" s="38"/>
      <c r="G459" s="29"/>
      <c r="H459" s="29"/>
      <c r="I459" s="3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24" customHeight="1" x14ac:dyDescent="0.25">
      <c r="A460" s="27" t="s">
        <v>1159</v>
      </c>
      <c r="B460" s="28" t="s">
        <v>1017</v>
      </c>
      <c r="C460" s="29" t="s">
        <v>1256</v>
      </c>
      <c r="D460" s="29" t="s">
        <v>1257</v>
      </c>
      <c r="E460" s="29" t="s">
        <v>1258</v>
      </c>
      <c r="F460" s="46" t="str">
        <f>HYPERLINK("mailto:lavrovo_2005@mail.ru","lavrovo_2005@mail.ru")</f>
        <v>lavrovo_2005@mail.ru</v>
      </c>
      <c r="G460" s="29" t="s">
        <v>1259</v>
      </c>
      <c r="H460" s="29"/>
      <c r="I460" s="3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24" hidden="1" customHeight="1" x14ac:dyDescent="0.25">
      <c r="A461" s="27"/>
      <c r="B461" s="28"/>
      <c r="C461" s="29"/>
      <c r="D461" s="29"/>
      <c r="E461" s="29"/>
      <c r="F461" s="38"/>
      <c r="G461" s="29"/>
      <c r="H461" s="29"/>
      <c r="I461" s="3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24" customHeight="1" x14ac:dyDescent="0.25">
      <c r="A462" s="27" t="s">
        <v>1159</v>
      </c>
      <c r="B462" s="28" t="s">
        <v>1024</v>
      </c>
      <c r="C462" s="29" t="s">
        <v>1260</v>
      </c>
      <c r="D462" s="29" t="s">
        <v>1261</v>
      </c>
      <c r="E462" s="29" t="s">
        <v>1262</v>
      </c>
      <c r="F462" s="46" t="str">
        <f>HYPERLINK("mailto:lychkovoschool2016@yandex.ru","lychkovoschool2016@yandex.ru ")</f>
        <v xml:space="preserve">lychkovoschool2016@yandex.ru </v>
      </c>
      <c r="G462" s="29" t="s">
        <v>1263</v>
      </c>
      <c r="H462" s="29"/>
      <c r="I462" s="3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24" hidden="1" customHeight="1" x14ac:dyDescent="0.25">
      <c r="A463" s="27"/>
      <c r="B463" s="28"/>
      <c r="C463" s="29"/>
      <c r="D463" s="29"/>
      <c r="E463" s="29"/>
      <c r="F463" s="38"/>
      <c r="G463" s="29"/>
      <c r="H463" s="29"/>
      <c r="I463" s="3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24" customHeight="1" x14ac:dyDescent="0.25">
      <c r="A464" s="27" t="s">
        <v>1159</v>
      </c>
      <c r="B464" s="28" t="s">
        <v>8</v>
      </c>
      <c r="C464" s="29" t="s">
        <v>1264</v>
      </c>
      <c r="D464" s="29" t="s">
        <v>1265</v>
      </c>
      <c r="E464" s="29" t="s">
        <v>1266</v>
      </c>
      <c r="F464" s="46" t="str">
        <f>HYPERLINK("mailto:yamnik@yandex.ru","yamnik@yandex.ru")</f>
        <v>yamnik@yandex.ru</v>
      </c>
      <c r="G464" s="29" t="s">
        <v>1267</v>
      </c>
      <c r="H464" s="43" t="s">
        <v>1268</v>
      </c>
      <c r="I464" s="3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24" hidden="1" customHeight="1" x14ac:dyDescent="0.25">
      <c r="A465" s="27"/>
      <c r="B465" s="28"/>
      <c r="C465" s="29"/>
      <c r="D465" s="29"/>
      <c r="E465" s="29"/>
      <c r="F465" s="38"/>
      <c r="G465" s="29"/>
      <c r="H465" s="29"/>
      <c r="I465" s="3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24" customHeight="1" x14ac:dyDescent="0.25">
      <c r="A466" s="27" t="s">
        <v>1159</v>
      </c>
      <c r="B466" s="28" t="s">
        <v>546</v>
      </c>
      <c r="C466" s="29" t="s">
        <v>1269</v>
      </c>
      <c r="D466" s="29" t="s">
        <v>1270</v>
      </c>
      <c r="E466" s="29" t="s">
        <v>1271</v>
      </c>
      <c r="F466" s="38" t="s">
        <v>1272</v>
      </c>
      <c r="G466" s="29" t="s">
        <v>1273</v>
      </c>
      <c r="H466" s="29"/>
      <c r="I466" s="3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24" hidden="1" customHeight="1" x14ac:dyDescent="0.25">
      <c r="A467" s="27"/>
      <c r="B467" s="28"/>
      <c r="C467" s="29"/>
      <c r="D467" s="29"/>
      <c r="E467" s="29"/>
      <c r="F467" s="38"/>
      <c r="G467" s="29"/>
      <c r="H467" s="29"/>
      <c r="I467" s="3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24" customHeight="1" x14ac:dyDescent="0.25">
      <c r="A468" s="27" t="s">
        <v>1159</v>
      </c>
      <c r="B468" s="28" t="s">
        <v>642</v>
      </c>
      <c r="C468" s="29" t="s">
        <v>1274</v>
      </c>
      <c r="D468" s="29" t="s">
        <v>1275</v>
      </c>
      <c r="E468" s="29" t="s">
        <v>1276</v>
      </c>
      <c r="F468" s="46" t="str">
        <f>HYPERLINK("mailto:natalia.dmitruk@novsu.ru","natalia.dmitruk@novsu.ru")</f>
        <v>natalia.dmitruk@novsu.ru</v>
      </c>
      <c r="G468" s="29" t="s">
        <v>1277</v>
      </c>
      <c r="H468" s="43" t="s">
        <v>1278</v>
      </c>
      <c r="I468" s="3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24" hidden="1" customHeight="1" x14ac:dyDescent="0.25">
      <c r="A469" s="27"/>
      <c r="B469" s="28"/>
      <c r="C469" s="29"/>
      <c r="D469" s="29"/>
      <c r="E469" s="29"/>
      <c r="F469" s="38"/>
      <c r="G469" s="29"/>
      <c r="H469" s="29"/>
      <c r="I469" s="3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45.75" customHeight="1" x14ac:dyDescent="0.25">
      <c r="A470" s="27" t="s">
        <v>1279</v>
      </c>
      <c r="B470" s="28" t="s">
        <v>9</v>
      </c>
      <c r="C470" s="29" t="s">
        <v>1280</v>
      </c>
      <c r="D470" s="29" t="s">
        <v>1281</v>
      </c>
      <c r="E470" s="29">
        <v>89232281864</v>
      </c>
      <c r="F470" s="29" t="s">
        <v>1282</v>
      </c>
      <c r="G470" s="29" t="s">
        <v>1283</v>
      </c>
      <c r="H470" s="29"/>
      <c r="I470" s="3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5.75" hidden="1" customHeight="1" x14ac:dyDescent="0.25">
      <c r="A471" s="27"/>
      <c r="B471" s="28"/>
      <c r="C471" s="29"/>
      <c r="D471" s="29"/>
      <c r="E471" s="29"/>
      <c r="F471" s="29"/>
      <c r="G471" s="29"/>
      <c r="H471" s="29"/>
      <c r="I471" s="3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22.5" customHeight="1" x14ac:dyDescent="0.25">
      <c r="A472" s="27" t="s">
        <v>1279</v>
      </c>
      <c r="B472" s="28" t="s">
        <v>17</v>
      </c>
      <c r="C472" s="29" t="s">
        <v>1284</v>
      </c>
      <c r="D472" s="29" t="s">
        <v>1285</v>
      </c>
      <c r="E472" s="29"/>
      <c r="F472" s="29" t="s">
        <v>1286</v>
      </c>
      <c r="G472" s="29" t="s">
        <v>1287</v>
      </c>
      <c r="H472" s="29"/>
      <c r="I472" s="3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22.5" hidden="1" customHeight="1" x14ac:dyDescent="0.25">
      <c r="A473" s="27"/>
      <c r="B473" s="28"/>
      <c r="C473" s="29" t="s">
        <v>1288</v>
      </c>
      <c r="D473" s="29"/>
      <c r="E473" s="29" t="s">
        <v>1289</v>
      </c>
      <c r="F473" s="29"/>
      <c r="G473" s="29"/>
      <c r="H473" s="29"/>
      <c r="I473" s="3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5.75" hidden="1" customHeight="1" x14ac:dyDescent="0.25">
      <c r="A474" s="27"/>
      <c r="B474" s="28"/>
      <c r="C474" s="29" t="s">
        <v>1290</v>
      </c>
      <c r="D474" s="29"/>
      <c r="E474" s="32"/>
      <c r="F474" s="29"/>
      <c r="G474" s="29"/>
      <c r="H474" s="29"/>
      <c r="I474" s="3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22.5" customHeight="1" x14ac:dyDescent="0.25">
      <c r="A475" s="27" t="s">
        <v>1279</v>
      </c>
      <c r="B475" s="28" t="s">
        <v>24</v>
      </c>
      <c r="C475" s="29" t="s">
        <v>1291</v>
      </c>
      <c r="D475" s="29" t="s">
        <v>1292</v>
      </c>
      <c r="E475" s="29">
        <v>89833150396</v>
      </c>
      <c r="F475" s="30" t="str">
        <f>HYPERLINK("mailto:zanina1976@gmail.com","zanina1976@gmail.com")</f>
        <v>zanina1976@gmail.com</v>
      </c>
      <c r="G475" s="29" t="s">
        <v>1293</v>
      </c>
      <c r="H475" s="31" t="s">
        <v>1294</v>
      </c>
      <c r="I475" s="3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5.75" hidden="1" customHeight="1" x14ac:dyDescent="0.25">
      <c r="A476" s="27"/>
      <c r="B476" s="28"/>
      <c r="C476" s="29" t="s">
        <v>1295</v>
      </c>
      <c r="D476" s="29"/>
      <c r="E476" s="29"/>
      <c r="F476" s="30"/>
      <c r="G476" s="29"/>
      <c r="H476" s="30"/>
      <c r="I476" s="3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45.75" customHeight="1" x14ac:dyDescent="0.25">
      <c r="A477" s="27" t="s">
        <v>1279</v>
      </c>
      <c r="B477" s="28" t="s">
        <v>29</v>
      </c>
      <c r="C477" s="29" t="s">
        <v>1296</v>
      </c>
      <c r="D477" s="29" t="s">
        <v>1297</v>
      </c>
      <c r="E477" s="29" t="s">
        <v>1298</v>
      </c>
      <c r="F477" s="30" t="str">
        <f>HYPERLINK("mailto:zubovka_tat@mail.ru","zubovka_tat@mail.ru")</f>
        <v>zubovka_tat@mail.ru</v>
      </c>
      <c r="G477" s="29" t="s">
        <v>1299</v>
      </c>
      <c r="H477" s="30"/>
      <c r="I477" s="3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45.75" customHeight="1" x14ac:dyDescent="0.25">
      <c r="A478" s="27" t="s">
        <v>1279</v>
      </c>
      <c r="B478" s="28" t="s">
        <v>34</v>
      </c>
      <c r="C478" s="29" t="s">
        <v>1300</v>
      </c>
      <c r="D478" s="29" t="s">
        <v>1301</v>
      </c>
      <c r="E478" s="29" t="s">
        <v>1302</v>
      </c>
      <c r="F478" s="31" t="s">
        <v>1303</v>
      </c>
      <c r="G478" s="29" t="s">
        <v>1304</v>
      </c>
      <c r="H478" s="30"/>
      <c r="I478" s="3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45.75" customHeight="1" x14ac:dyDescent="0.25">
      <c r="A479" s="27" t="s">
        <v>1279</v>
      </c>
      <c r="B479" s="28" t="s">
        <v>69</v>
      </c>
      <c r="C479" s="29" t="s">
        <v>1305</v>
      </c>
      <c r="D479" s="29" t="s">
        <v>1306</v>
      </c>
      <c r="E479" s="29" t="s">
        <v>1307</v>
      </c>
      <c r="F479" s="31" t="s">
        <v>1308</v>
      </c>
      <c r="G479" s="29" t="s">
        <v>1309</v>
      </c>
      <c r="H479" s="30"/>
      <c r="I479" s="3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5.75" hidden="1" customHeight="1" x14ac:dyDescent="0.25">
      <c r="A480" s="27"/>
      <c r="B480" s="28"/>
      <c r="C480" s="29"/>
      <c r="D480" s="29"/>
      <c r="E480" s="29"/>
      <c r="F480" s="30"/>
      <c r="G480" s="29"/>
      <c r="H480" s="30"/>
      <c r="I480" s="3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34.5" customHeight="1" x14ac:dyDescent="0.25">
      <c r="A481" s="27" t="s">
        <v>1310</v>
      </c>
      <c r="B481" s="28" t="s">
        <v>9</v>
      </c>
      <c r="C481" s="29" t="s">
        <v>1311</v>
      </c>
      <c r="D481" s="29" t="s">
        <v>1312</v>
      </c>
      <c r="E481" s="29">
        <v>79043234055</v>
      </c>
      <c r="F481" s="29" t="s">
        <v>1313</v>
      </c>
      <c r="G481" s="29" t="s">
        <v>1314</v>
      </c>
      <c r="H481" s="29"/>
      <c r="I481" s="3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45.75" customHeight="1" x14ac:dyDescent="0.25">
      <c r="A482" s="27" t="s">
        <v>1310</v>
      </c>
      <c r="B482" s="28" t="s">
        <v>17</v>
      </c>
      <c r="C482" s="29" t="s">
        <v>1315</v>
      </c>
      <c r="D482" s="29" t="s">
        <v>1316</v>
      </c>
      <c r="E482" s="29" t="s">
        <v>1317</v>
      </c>
      <c r="F482" s="29" t="s">
        <v>1318</v>
      </c>
      <c r="G482" s="29" t="s">
        <v>1319</v>
      </c>
      <c r="H482" s="29"/>
      <c r="I482" s="3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5.75" hidden="1" customHeight="1" x14ac:dyDescent="0.25">
      <c r="A483" s="27"/>
      <c r="B483" s="28"/>
      <c r="C483" s="29"/>
      <c r="D483" s="29"/>
      <c r="E483" s="29">
        <v>89136601009</v>
      </c>
      <c r="F483" s="29"/>
      <c r="G483" s="29"/>
      <c r="H483" s="29"/>
      <c r="I483" s="3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5.75" hidden="1" customHeight="1" x14ac:dyDescent="0.25">
      <c r="A484" s="27"/>
      <c r="B484" s="28"/>
      <c r="C484" s="29"/>
      <c r="D484" s="29"/>
      <c r="E484" s="29"/>
      <c r="F484" s="29"/>
      <c r="G484" s="29"/>
      <c r="H484" s="29"/>
      <c r="I484" s="3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22.5" customHeight="1" x14ac:dyDescent="0.25">
      <c r="A485" s="27" t="s">
        <v>1320</v>
      </c>
      <c r="B485" s="28" t="s">
        <v>9</v>
      </c>
      <c r="C485" s="29" t="s">
        <v>1321</v>
      </c>
      <c r="D485" s="29" t="s">
        <v>1322</v>
      </c>
      <c r="E485" s="29" t="s">
        <v>1323</v>
      </c>
      <c r="F485" s="29" t="s">
        <v>1324</v>
      </c>
      <c r="G485" s="29" t="s">
        <v>1325</v>
      </c>
      <c r="H485" s="46" t="str">
        <f>HYPERLINK("http://a0080864.xsph.ru/index.php","http://a0080864.xsph.ru/index.php ")</f>
        <v xml:space="preserve">http://a0080864.xsph.ru/index.php </v>
      </c>
      <c r="I485" s="3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23.25" hidden="1" customHeight="1" x14ac:dyDescent="0.25">
      <c r="A486" s="27"/>
      <c r="B486" s="28"/>
      <c r="C486" s="29"/>
      <c r="D486" s="29" t="s">
        <v>1322</v>
      </c>
      <c r="E486" s="29">
        <v>89878701755</v>
      </c>
      <c r="F486" s="29" t="s">
        <v>1324</v>
      </c>
      <c r="G486" s="29"/>
      <c r="H486" s="38"/>
      <c r="I486" s="3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22.5" customHeight="1" x14ac:dyDescent="0.25">
      <c r="A487" s="27" t="s">
        <v>1320</v>
      </c>
      <c r="B487" s="28" t="s">
        <v>17</v>
      </c>
      <c r="C487" s="29" t="s">
        <v>1326</v>
      </c>
      <c r="D487" s="29" t="s">
        <v>1327</v>
      </c>
      <c r="E487" s="29">
        <v>79198405994</v>
      </c>
      <c r="F487" s="29" t="s">
        <v>1328</v>
      </c>
      <c r="G487" s="29" t="s">
        <v>1329</v>
      </c>
      <c r="H487" s="29"/>
      <c r="I487" s="3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5.75" hidden="1" customHeight="1" x14ac:dyDescent="0.25">
      <c r="A488" s="27"/>
      <c r="B488" s="28"/>
      <c r="C488" s="29"/>
      <c r="D488" s="29"/>
      <c r="E488" s="29"/>
      <c r="F488" s="29"/>
      <c r="G488" s="29"/>
      <c r="H488" s="29"/>
      <c r="I488" s="3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23.25" hidden="1" customHeight="1" x14ac:dyDescent="0.25">
      <c r="A489" s="27"/>
      <c r="B489" s="28"/>
      <c r="C489" s="29"/>
      <c r="D489" s="29" t="s">
        <v>1330</v>
      </c>
      <c r="E489" s="29"/>
      <c r="F489" s="29"/>
      <c r="G489" s="29"/>
      <c r="H489" s="29"/>
      <c r="I489" s="3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5.75" hidden="1" customHeight="1" x14ac:dyDescent="0.25">
      <c r="A490" s="27"/>
      <c r="B490" s="28"/>
      <c r="C490" s="29"/>
      <c r="D490" s="29"/>
      <c r="E490" s="29"/>
      <c r="F490" s="29"/>
      <c r="G490" s="29"/>
      <c r="H490" s="29"/>
      <c r="I490" s="3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45.75" customHeight="1" x14ac:dyDescent="0.25">
      <c r="A491" s="33" t="s">
        <v>1320</v>
      </c>
      <c r="B491" s="34" t="s">
        <v>24</v>
      </c>
      <c r="C491" s="35" t="s">
        <v>1331</v>
      </c>
      <c r="D491" s="35" t="s">
        <v>1332</v>
      </c>
      <c r="E491" s="35">
        <v>89225426335</v>
      </c>
      <c r="F491" s="35" t="s">
        <v>1333</v>
      </c>
      <c r="G491" s="35" t="s">
        <v>1334</v>
      </c>
      <c r="H491" s="36" t="s">
        <v>1335</v>
      </c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45.75" customHeight="1" x14ac:dyDescent="0.25">
      <c r="A492" s="27" t="s">
        <v>1336</v>
      </c>
      <c r="B492" s="28" t="s">
        <v>9</v>
      </c>
      <c r="C492" s="29" t="s">
        <v>1337</v>
      </c>
      <c r="D492" s="29" t="s">
        <v>1338</v>
      </c>
      <c r="E492" s="29" t="s">
        <v>1339</v>
      </c>
      <c r="F492" s="29"/>
      <c r="G492" s="29"/>
      <c r="H492" s="29"/>
      <c r="I492" s="3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23.25" hidden="1" customHeight="1" x14ac:dyDescent="0.25">
      <c r="A493" s="27"/>
      <c r="B493" s="28"/>
      <c r="C493" s="29"/>
      <c r="D493" s="29"/>
      <c r="E493" s="29"/>
      <c r="F493" s="29"/>
      <c r="G493" s="29" t="s">
        <v>1340</v>
      </c>
      <c r="H493" s="29"/>
      <c r="I493" s="3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23.25" hidden="1" customHeight="1" x14ac:dyDescent="0.25">
      <c r="A494" s="27"/>
      <c r="B494" s="28"/>
      <c r="C494" s="29"/>
      <c r="D494" s="29"/>
      <c r="E494" s="29"/>
      <c r="F494" s="29"/>
      <c r="G494" s="29" t="s">
        <v>1341</v>
      </c>
      <c r="H494" s="29"/>
      <c r="I494" s="3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5.75" hidden="1" customHeight="1" x14ac:dyDescent="0.25">
      <c r="A495" s="27"/>
      <c r="B495" s="28"/>
      <c r="C495" s="29"/>
      <c r="D495" s="29"/>
      <c r="E495" s="29"/>
      <c r="F495" s="29"/>
      <c r="G495" s="29">
        <v>302026</v>
      </c>
      <c r="H495" s="29"/>
      <c r="I495" s="3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23.25" customHeight="1" x14ac:dyDescent="0.25">
      <c r="A496" s="27" t="s">
        <v>1336</v>
      </c>
      <c r="B496" s="28" t="s">
        <v>17</v>
      </c>
      <c r="C496" s="29" t="s">
        <v>1342</v>
      </c>
      <c r="D496" s="29" t="s">
        <v>1343</v>
      </c>
      <c r="E496" s="29"/>
      <c r="F496" s="29"/>
      <c r="G496" s="29" t="s">
        <v>1344</v>
      </c>
      <c r="H496" s="29"/>
      <c r="I496" s="3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23.25" customHeight="1" x14ac:dyDescent="0.25">
      <c r="A497" s="27" t="s">
        <v>1336</v>
      </c>
      <c r="B497" s="28" t="s">
        <v>24</v>
      </c>
      <c r="C497" s="29" t="s">
        <v>1345</v>
      </c>
      <c r="D497" s="29" t="s">
        <v>1346</v>
      </c>
      <c r="E497" s="29"/>
      <c r="F497" s="29"/>
      <c r="G497" s="29" t="s">
        <v>1347</v>
      </c>
      <c r="H497" s="29"/>
      <c r="I497" s="3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34.5" customHeight="1" x14ac:dyDescent="0.25">
      <c r="A498" s="27" t="s">
        <v>1336</v>
      </c>
      <c r="B498" s="28" t="s">
        <v>29</v>
      </c>
      <c r="C498" s="29" t="s">
        <v>1348</v>
      </c>
      <c r="D498" s="29" t="s">
        <v>1349</v>
      </c>
      <c r="E498" s="29"/>
      <c r="F498" s="29"/>
      <c r="G498" s="29" t="s">
        <v>1350</v>
      </c>
      <c r="H498" s="29"/>
      <c r="I498" s="3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22.5" customHeight="1" x14ac:dyDescent="0.25">
      <c r="A499" s="27" t="s">
        <v>1336</v>
      </c>
      <c r="B499" s="28" t="s">
        <v>34</v>
      </c>
      <c r="C499" s="29" t="s">
        <v>1351</v>
      </c>
      <c r="D499" s="29" t="s">
        <v>1352</v>
      </c>
      <c r="E499" s="29">
        <v>89102049365</v>
      </c>
      <c r="F499" s="29" t="s">
        <v>1353</v>
      </c>
      <c r="G499" s="29" t="s">
        <v>1354</v>
      </c>
      <c r="H499" s="29"/>
      <c r="I499" s="3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22.5" customHeight="1" x14ac:dyDescent="0.25">
      <c r="A500" s="27" t="s">
        <v>1355</v>
      </c>
      <c r="B500" s="28" t="s">
        <v>9</v>
      </c>
      <c r="C500" s="29" t="s">
        <v>1356</v>
      </c>
      <c r="D500" s="29" t="s">
        <v>1357</v>
      </c>
      <c r="E500" s="29" t="s">
        <v>1358</v>
      </c>
      <c r="F500" s="29" t="s">
        <v>1359</v>
      </c>
      <c r="G500" s="29" t="s">
        <v>1360</v>
      </c>
      <c r="H500" s="29"/>
      <c r="I500" s="3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5.75" hidden="1" customHeight="1" x14ac:dyDescent="0.25">
      <c r="A501" s="27"/>
      <c r="B501" s="28"/>
      <c r="C501" s="29" t="s">
        <v>1361</v>
      </c>
      <c r="D501" s="29"/>
      <c r="E501" s="29" t="s">
        <v>1362</v>
      </c>
      <c r="F501" s="29"/>
      <c r="G501" s="29"/>
      <c r="H501" s="29"/>
      <c r="I501" s="3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34.5" customHeight="1" x14ac:dyDescent="0.25">
      <c r="A502" s="27" t="s">
        <v>1355</v>
      </c>
      <c r="B502" s="28" t="s">
        <v>17</v>
      </c>
      <c r="C502" s="29" t="s">
        <v>1363</v>
      </c>
      <c r="D502" s="29" t="s">
        <v>1364</v>
      </c>
      <c r="E502" s="44">
        <v>79603182493</v>
      </c>
      <c r="F502" s="29" t="s">
        <v>1365</v>
      </c>
      <c r="G502" s="29" t="s">
        <v>1366</v>
      </c>
      <c r="H502" s="29"/>
      <c r="I502" s="3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22.5" customHeight="1" x14ac:dyDescent="0.25">
      <c r="A503" s="27" t="s">
        <v>1355</v>
      </c>
      <c r="B503" s="28" t="s">
        <v>24</v>
      </c>
      <c r="C503" s="29" t="s">
        <v>1367</v>
      </c>
      <c r="D503" s="29" t="s">
        <v>1368</v>
      </c>
      <c r="E503" s="29" t="s">
        <v>1369</v>
      </c>
      <c r="F503" s="29" t="s">
        <v>1370</v>
      </c>
      <c r="G503" s="29" t="s">
        <v>1371</v>
      </c>
      <c r="H503" s="29"/>
      <c r="I503" s="3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5.75" hidden="1" customHeight="1" x14ac:dyDescent="0.25">
      <c r="A504" s="27"/>
      <c r="B504" s="28"/>
      <c r="C504" s="29"/>
      <c r="D504" s="29"/>
      <c r="E504" s="29" t="s">
        <v>1372</v>
      </c>
      <c r="F504" s="29"/>
      <c r="G504" s="29"/>
      <c r="H504" s="29"/>
      <c r="I504" s="3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5.75" hidden="1" customHeight="1" x14ac:dyDescent="0.25">
      <c r="A505" s="27"/>
      <c r="B505" s="28"/>
      <c r="C505" s="29"/>
      <c r="D505" s="29"/>
      <c r="E505" s="29"/>
      <c r="F505" s="29"/>
      <c r="G505" s="29"/>
      <c r="H505" s="29"/>
      <c r="I505" s="3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34.5" customHeight="1" x14ac:dyDescent="0.25">
      <c r="A506" s="27" t="s">
        <v>1355</v>
      </c>
      <c r="B506" s="28" t="s">
        <v>34</v>
      </c>
      <c r="C506" s="29" t="s">
        <v>1373</v>
      </c>
      <c r="D506" s="29" t="s">
        <v>1374</v>
      </c>
      <c r="E506" s="29" t="s">
        <v>1375</v>
      </c>
      <c r="F506" s="29" t="s">
        <v>1365</v>
      </c>
      <c r="G506" s="29" t="s">
        <v>1376</v>
      </c>
      <c r="H506" s="29"/>
      <c r="I506" s="3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34.5" customHeight="1" x14ac:dyDescent="0.25">
      <c r="A507" s="27" t="s">
        <v>1377</v>
      </c>
      <c r="B507" s="28" t="s">
        <v>9</v>
      </c>
      <c r="C507" s="29" t="s">
        <v>1378</v>
      </c>
      <c r="D507" s="29" t="s">
        <v>1379</v>
      </c>
      <c r="E507" s="29" t="s">
        <v>1380</v>
      </c>
      <c r="F507" s="29" t="s">
        <v>1381</v>
      </c>
      <c r="G507" s="29" t="s">
        <v>1382</v>
      </c>
      <c r="H507" s="29"/>
      <c r="I507" s="3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23.25" customHeight="1" x14ac:dyDescent="0.25">
      <c r="A508" s="27" t="s">
        <v>1377</v>
      </c>
      <c r="B508" s="28" t="s">
        <v>17</v>
      </c>
      <c r="C508" s="29" t="s">
        <v>1383</v>
      </c>
      <c r="D508" s="29" t="s">
        <v>1384</v>
      </c>
      <c r="E508" s="29">
        <v>89028067453</v>
      </c>
      <c r="F508" s="29" t="s">
        <v>1385</v>
      </c>
      <c r="G508" s="29" t="s">
        <v>1386</v>
      </c>
      <c r="H508" s="29"/>
      <c r="I508" s="3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5.75" hidden="1" customHeight="1" x14ac:dyDescent="0.25">
      <c r="A509" s="27"/>
      <c r="B509" s="28"/>
      <c r="C509" s="29"/>
      <c r="D509" s="29"/>
      <c r="E509" s="29"/>
      <c r="F509" s="29"/>
      <c r="G509" s="29" t="s">
        <v>1387</v>
      </c>
      <c r="H509" s="29"/>
      <c r="I509" s="3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23.25" customHeight="1" x14ac:dyDescent="0.25">
      <c r="A510" s="27" t="s">
        <v>1377</v>
      </c>
      <c r="B510" s="28" t="s">
        <v>24</v>
      </c>
      <c r="C510" s="29" t="s">
        <v>1388</v>
      </c>
      <c r="D510" s="29" t="s">
        <v>1389</v>
      </c>
      <c r="E510" s="29" t="s">
        <v>1390</v>
      </c>
      <c r="F510" s="29" t="s">
        <v>1391</v>
      </c>
      <c r="G510" s="29" t="s">
        <v>1392</v>
      </c>
      <c r="H510" s="29"/>
      <c r="I510" s="3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23.25" customHeight="1" x14ac:dyDescent="0.25">
      <c r="A511" s="27" t="s">
        <v>1377</v>
      </c>
      <c r="B511" s="28" t="s">
        <v>29</v>
      </c>
      <c r="C511" s="29" t="s">
        <v>1393</v>
      </c>
      <c r="D511" s="29" t="s">
        <v>1394</v>
      </c>
      <c r="E511" s="29">
        <v>89091188553</v>
      </c>
      <c r="F511" s="29" t="s">
        <v>1395</v>
      </c>
      <c r="G511" s="29" t="s">
        <v>1396</v>
      </c>
      <c r="H511" s="29"/>
      <c r="I511" s="3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5.75" hidden="1" customHeight="1" x14ac:dyDescent="0.25">
      <c r="A512" s="27"/>
      <c r="B512" s="28"/>
      <c r="C512" s="29"/>
      <c r="D512" s="29"/>
      <c r="E512" s="29">
        <v>89091188553</v>
      </c>
      <c r="F512" s="29"/>
      <c r="G512" s="29"/>
      <c r="H512" s="29"/>
      <c r="I512" s="3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45.75" customHeight="1" x14ac:dyDescent="0.25">
      <c r="A513" s="27" t="s">
        <v>1377</v>
      </c>
      <c r="B513" s="28" t="s">
        <v>34</v>
      </c>
      <c r="C513" s="29" t="s">
        <v>1397</v>
      </c>
      <c r="D513" s="29" t="s">
        <v>1398</v>
      </c>
      <c r="E513" s="29" t="s">
        <v>1399</v>
      </c>
      <c r="F513" s="29" t="s">
        <v>1400</v>
      </c>
      <c r="G513" s="29" t="s">
        <v>1401</v>
      </c>
      <c r="H513" s="29"/>
      <c r="I513" s="3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45.75" hidden="1" customHeight="1" x14ac:dyDescent="0.25">
      <c r="A514" s="27"/>
      <c r="B514" s="28"/>
      <c r="C514" s="29"/>
      <c r="D514" s="29"/>
      <c r="E514" s="29"/>
      <c r="F514" s="29"/>
      <c r="G514" s="29" t="s">
        <v>1402</v>
      </c>
      <c r="H514" s="29"/>
      <c r="I514" s="3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22.5" customHeight="1" x14ac:dyDescent="0.25">
      <c r="A515" s="27" t="s">
        <v>1377</v>
      </c>
      <c r="B515" s="28" t="s">
        <v>69</v>
      </c>
      <c r="C515" s="29" t="s">
        <v>1403</v>
      </c>
      <c r="D515" s="29" t="s">
        <v>1404</v>
      </c>
      <c r="E515" s="29">
        <v>89012652283</v>
      </c>
      <c r="F515" s="29" t="s">
        <v>1405</v>
      </c>
      <c r="G515" s="29" t="s">
        <v>1406</v>
      </c>
      <c r="H515" s="29"/>
      <c r="I515" s="3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5.75" hidden="1" customHeight="1" x14ac:dyDescent="0.25">
      <c r="A516" s="27"/>
      <c r="B516" s="28"/>
      <c r="C516" s="29"/>
      <c r="D516" s="29"/>
      <c r="E516" s="29"/>
      <c r="F516" s="29"/>
      <c r="G516" s="29" t="s">
        <v>1407</v>
      </c>
      <c r="H516" s="29"/>
      <c r="I516" s="3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34.5" customHeight="1" x14ac:dyDescent="0.25">
      <c r="A517" s="27" t="s">
        <v>1377</v>
      </c>
      <c r="B517" s="28" t="s">
        <v>110</v>
      </c>
      <c r="C517" s="29" t="s">
        <v>1408</v>
      </c>
      <c r="D517" s="29" t="s">
        <v>1409</v>
      </c>
      <c r="E517" s="29" t="s">
        <v>1410</v>
      </c>
      <c r="F517" s="29" t="s">
        <v>1411</v>
      </c>
      <c r="G517" s="29" t="s">
        <v>1412</v>
      </c>
      <c r="H517" s="29"/>
      <c r="I517" s="3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5.75" hidden="1" customHeight="1" x14ac:dyDescent="0.25">
      <c r="A518" s="27"/>
      <c r="B518" s="28"/>
      <c r="C518" s="29"/>
      <c r="D518" s="29"/>
      <c r="E518" s="29"/>
      <c r="F518" s="29"/>
      <c r="G518" s="29"/>
      <c r="H518" s="29"/>
      <c r="I518" s="3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45.75" customHeight="1" x14ac:dyDescent="0.25">
      <c r="A519" s="27" t="s">
        <v>1377</v>
      </c>
      <c r="B519" s="28" t="s">
        <v>346</v>
      </c>
      <c r="C519" s="29" t="s">
        <v>1413</v>
      </c>
      <c r="D519" s="29" t="s">
        <v>1414</v>
      </c>
      <c r="E519" s="29" t="s">
        <v>1415</v>
      </c>
      <c r="F519" s="29" t="s">
        <v>1416</v>
      </c>
      <c r="G519" s="29" t="s">
        <v>1417</v>
      </c>
      <c r="H519" s="29"/>
      <c r="I519" s="3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5.75" hidden="1" customHeight="1" x14ac:dyDescent="0.25">
      <c r="A520" s="27"/>
      <c r="B520" s="28"/>
      <c r="C520" s="29"/>
      <c r="D520" s="29"/>
      <c r="E520" s="29" t="s">
        <v>1418</v>
      </c>
      <c r="F520" s="29"/>
      <c r="G520" s="29"/>
      <c r="H520" s="29"/>
      <c r="I520" s="3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5.75" hidden="1" customHeight="1" x14ac:dyDescent="0.25">
      <c r="A521" s="27"/>
      <c r="B521" s="28"/>
      <c r="C521" s="29"/>
      <c r="D521" s="29"/>
      <c r="E521" s="29"/>
      <c r="F521" s="29"/>
      <c r="G521" s="29"/>
      <c r="H521" s="29"/>
      <c r="I521" s="3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22.5" customHeight="1" x14ac:dyDescent="0.25">
      <c r="A522" s="27" t="s">
        <v>1377</v>
      </c>
      <c r="B522" s="28" t="s">
        <v>351</v>
      </c>
      <c r="C522" s="29" t="s">
        <v>1419</v>
      </c>
      <c r="D522" s="29" t="s">
        <v>1420</v>
      </c>
      <c r="E522" s="29" t="s">
        <v>1421</v>
      </c>
      <c r="F522" s="30" t="str">
        <f>HYPERLINK("mailto:muspo@mail.ru","muspo@mail.ru")</f>
        <v>muspo@mail.ru</v>
      </c>
      <c r="G522" s="29" t="s">
        <v>1422</v>
      </c>
      <c r="H522" s="30"/>
      <c r="I522" s="3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34.5" hidden="1" customHeight="1" x14ac:dyDescent="0.25">
      <c r="A523" s="27"/>
      <c r="B523" s="28"/>
      <c r="C523" s="29"/>
      <c r="D523" s="29" t="s">
        <v>1423</v>
      </c>
      <c r="E523" s="29"/>
      <c r="F523" s="30"/>
      <c r="G523" s="29"/>
      <c r="H523" s="30"/>
      <c r="I523" s="3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45.75" customHeight="1" x14ac:dyDescent="0.25">
      <c r="A524" s="27" t="s">
        <v>1377</v>
      </c>
      <c r="B524" s="28">
        <v>10</v>
      </c>
      <c r="C524" s="29" t="s">
        <v>1424</v>
      </c>
      <c r="D524" s="29" t="s">
        <v>784</v>
      </c>
      <c r="E524" s="29">
        <v>89504463411</v>
      </c>
      <c r="F524" s="29" t="s">
        <v>1425</v>
      </c>
      <c r="G524" s="29" t="s">
        <v>1426</v>
      </c>
      <c r="H524" s="29"/>
      <c r="I524" s="3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45.75" customHeight="1" x14ac:dyDescent="0.25">
      <c r="A525" s="27" t="s">
        <v>1377</v>
      </c>
      <c r="B525" s="28" t="s">
        <v>359</v>
      </c>
      <c r="C525" s="29" t="s">
        <v>1427</v>
      </c>
      <c r="D525" s="29" t="s">
        <v>1428</v>
      </c>
      <c r="E525" s="29" t="s">
        <v>1429</v>
      </c>
      <c r="F525" s="29" t="s">
        <v>1430</v>
      </c>
      <c r="G525" s="29" t="s">
        <v>1431</v>
      </c>
      <c r="H525" s="29" t="s">
        <v>1432</v>
      </c>
      <c r="I525" s="3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45.75" customHeight="1" x14ac:dyDescent="0.25">
      <c r="A526" s="27" t="s">
        <v>1377</v>
      </c>
      <c r="B526" s="28" t="s">
        <v>364</v>
      </c>
      <c r="C526" s="29" t="s">
        <v>1433</v>
      </c>
      <c r="D526" s="29" t="s">
        <v>1434</v>
      </c>
      <c r="E526" s="29" t="s">
        <v>1435</v>
      </c>
      <c r="F526" s="29" t="s">
        <v>1436</v>
      </c>
      <c r="G526" s="29" t="s">
        <v>1437</v>
      </c>
      <c r="H526" s="43" t="s">
        <v>1438</v>
      </c>
      <c r="I526" s="3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34.5" customHeight="1" x14ac:dyDescent="0.25">
      <c r="A527" s="27" t="s">
        <v>1377</v>
      </c>
      <c r="B527" s="28" t="s">
        <v>369</v>
      </c>
      <c r="C527" s="29" t="s">
        <v>1439</v>
      </c>
      <c r="D527" s="29" t="s">
        <v>1440</v>
      </c>
      <c r="E527" s="29"/>
      <c r="F527" s="29" t="s">
        <v>1441</v>
      </c>
      <c r="G527" s="29" t="s">
        <v>1442</v>
      </c>
      <c r="H527" s="29"/>
      <c r="I527" s="3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34.5" customHeight="1" x14ac:dyDescent="0.25">
      <c r="A528" s="27" t="s">
        <v>1377</v>
      </c>
      <c r="B528" s="28" t="s">
        <v>374</v>
      </c>
      <c r="C528" s="29" t="s">
        <v>1443</v>
      </c>
      <c r="D528" s="29" t="s">
        <v>1444</v>
      </c>
      <c r="E528" s="29">
        <v>89024785043</v>
      </c>
      <c r="F528" s="29" t="s">
        <v>1445</v>
      </c>
      <c r="G528" s="29" t="s">
        <v>1446</v>
      </c>
      <c r="H528" s="29"/>
      <c r="I528" s="3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34.5" customHeight="1" x14ac:dyDescent="0.25">
      <c r="A529" s="27" t="s">
        <v>1377</v>
      </c>
      <c r="B529" s="28" t="s">
        <v>381</v>
      </c>
      <c r="C529" s="29" t="s">
        <v>1447</v>
      </c>
      <c r="D529" s="29" t="s">
        <v>1448</v>
      </c>
      <c r="E529" s="29">
        <v>79504662564</v>
      </c>
      <c r="F529" s="29" t="s">
        <v>1449</v>
      </c>
      <c r="G529" s="29" t="s">
        <v>1450</v>
      </c>
      <c r="H529" s="29"/>
      <c r="I529" s="3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34.5" customHeight="1" x14ac:dyDescent="0.25">
      <c r="A530" s="27" t="s">
        <v>751</v>
      </c>
      <c r="B530" s="28" t="s">
        <v>9</v>
      </c>
      <c r="C530" s="29" t="s">
        <v>1451</v>
      </c>
      <c r="D530" s="29" t="s">
        <v>1452</v>
      </c>
      <c r="E530" s="29" t="s">
        <v>1453</v>
      </c>
      <c r="F530" s="29" t="s">
        <v>1454</v>
      </c>
      <c r="G530" s="29" t="s">
        <v>1455</v>
      </c>
      <c r="H530" s="43" t="s">
        <v>1456</v>
      </c>
      <c r="I530" s="3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5.75" hidden="1" customHeight="1" x14ac:dyDescent="0.25">
      <c r="A531" s="27"/>
      <c r="B531" s="28"/>
      <c r="C531" s="29"/>
      <c r="D531" s="29"/>
      <c r="E531" s="29"/>
      <c r="F531" s="29"/>
      <c r="G531" s="29"/>
      <c r="H531" s="29"/>
      <c r="I531" s="3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5.75" hidden="1" customHeight="1" x14ac:dyDescent="0.25">
      <c r="A532" s="27"/>
      <c r="B532" s="28"/>
      <c r="C532" s="29"/>
      <c r="D532" s="29"/>
      <c r="E532" s="29"/>
      <c r="F532" s="29"/>
      <c r="G532" s="29"/>
      <c r="H532" s="29"/>
      <c r="I532" s="3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30" customHeight="1" x14ac:dyDescent="0.25">
      <c r="A533" s="27" t="s">
        <v>751</v>
      </c>
      <c r="B533" s="28" t="s">
        <v>17</v>
      </c>
      <c r="C533" s="29" t="s">
        <v>1457</v>
      </c>
      <c r="D533" s="29" t="s">
        <v>1458</v>
      </c>
      <c r="E533" s="29" t="s">
        <v>1459</v>
      </c>
      <c r="F533" s="29" t="s">
        <v>1460</v>
      </c>
      <c r="G533" s="29" t="s">
        <v>1461</v>
      </c>
      <c r="H533" s="37" t="str">
        <f>HYPERLINK("http://vpku.edumil.ru/","http://vpku.edumil.ru")</f>
        <v>http://vpku.edumil.ru</v>
      </c>
      <c r="I533" s="3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5.75" hidden="1" customHeight="1" x14ac:dyDescent="0.25">
      <c r="A534" s="27"/>
      <c r="B534" s="28"/>
      <c r="C534" s="29"/>
      <c r="D534" s="29"/>
      <c r="E534" s="29"/>
      <c r="F534" s="29"/>
      <c r="G534" s="29"/>
      <c r="H534" s="38"/>
      <c r="I534" s="3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5.75" customHeight="1" x14ac:dyDescent="0.25">
      <c r="A535" s="27" t="s">
        <v>751</v>
      </c>
      <c r="B535" s="28" t="s">
        <v>24</v>
      </c>
      <c r="C535" s="29" t="s">
        <v>1462</v>
      </c>
      <c r="D535" s="29" t="s">
        <v>1463</v>
      </c>
      <c r="E535" s="29" t="s">
        <v>1464</v>
      </c>
      <c r="F535" s="29" t="s">
        <v>1465</v>
      </c>
      <c r="G535" s="29" t="s">
        <v>1466</v>
      </c>
      <c r="H535" s="38"/>
      <c r="I535" s="3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5.75" hidden="1" customHeight="1" x14ac:dyDescent="0.25">
      <c r="A536" s="27"/>
      <c r="B536" s="28"/>
      <c r="C536" s="29"/>
      <c r="D536" s="29"/>
      <c r="E536" s="29"/>
      <c r="F536" s="29"/>
      <c r="G536" s="29"/>
      <c r="H536" s="38"/>
      <c r="I536" s="3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5.75" customHeight="1" x14ac:dyDescent="0.25">
      <c r="A537" s="27" t="s">
        <v>751</v>
      </c>
      <c r="B537" s="28" t="s">
        <v>29</v>
      </c>
      <c r="C537" s="29" t="s">
        <v>1467</v>
      </c>
      <c r="D537" s="29" t="s">
        <v>1468</v>
      </c>
      <c r="E537" s="29" t="s">
        <v>1469</v>
      </c>
      <c r="F537" s="37" t="str">
        <f>HYPERLINK("mailto:vunc-vmf-tovmi@mil.ru","vunc-vmf-tovmi@mil.ru")</f>
        <v>vunc-vmf-tovmi@mil.ru</v>
      </c>
      <c r="G537" s="29" t="s">
        <v>1470</v>
      </c>
      <c r="H537" s="38"/>
      <c r="I537" s="3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5.75" hidden="1" customHeight="1" x14ac:dyDescent="0.25">
      <c r="A538" s="27"/>
      <c r="B538" s="28"/>
      <c r="C538" s="29"/>
      <c r="D538" s="29"/>
      <c r="E538" s="29"/>
      <c r="F538" s="38"/>
      <c r="G538" s="29"/>
      <c r="H538" s="38"/>
      <c r="I538" s="3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23.25" customHeight="1" x14ac:dyDescent="0.25">
      <c r="A539" s="27" t="s">
        <v>1471</v>
      </c>
      <c r="B539" s="28" t="s">
        <v>9</v>
      </c>
      <c r="C539" s="29" t="s">
        <v>1472</v>
      </c>
      <c r="D539" s="29" t="s">
        <v>1473</v>
      </c>
      <c r="E539" s="29"/>
      <c r="F539" s="29" t="s">
        <v>1474</v>
      </c>
      <c r="G539" s="29" t="s">
        <v>1475</v>
      </c>
      <c r="H539" s="46" t="str">
        <f>HYPERLINK("mailto:pskgu@mail.ru","pskgu@mail.ru ")</f>
        <v xml:space="preserve">pskgu@mail.ru </v>
      </c>
      <c r="I539" s="3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5.75" hidden="1" customHeight="1" x14ac:dyDescent="0.25">
      <c r="A540" s="27"/>
      <c r="B540" s="28"/>
      <c r="C540" s="29"/>
      <c r="D540" s="29"/>
      <c r="E540" s="29" t="s">
        <v>1476</v>
      </c>
      <c r="F540" s="29"/>
      <c r="G540" s="29"/>
      <c r="H540" s="38"/>
      <c r="I540" s="3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34.5" customHeight="1" x14ac:dyDescent="0.25">
      <c r="A541" s="63" t="s">
        <v>1471</v>
      </c>
      <c r="B541" s="64" t="s">
        <v>17</v>
      </c>
      <c r="C541" s="38" t="s">
        <v>1477</v>
      </c>
      <c r="D541" s="38" t="s">
        <v>1478</v>
      </c>
      <c r="E541" s="38" t="s">
        <v>1479</v>
      </c>
      <c r="F541" s="38" t="s">
        <v>1480</v>
      </c>
      <c r="G541" s="38" t="s">
        <v>1481</v>
      </c>
      <c r="H541" s="49" t="s">
        <v>1482</v>
      </c>
      <c r="I541" s="15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</row>
    <row r="542" spans="1:20" ht="34.5" customHeight="1" x14ac:dyDescent="0.25">
      <c r="A542" s="27" t="s">
        <v>1471</v>
      </c>
      <c r="B542" s="28" t="s">
        <v>24</v>
      </c>
      <c r="C542" s="38" t="s">
        <v>1483</v>
      </c>
      <c r="D542" s="38" t="s">
        <v>1484</v>
      </c>
      <c r="E542" s="38">
        <v>89532307064</v>
      </c>
      <c r="F542" s="46" t="str">
        <f>HYPERLINK("mailto:zavuch_nsk@mail.ru","zavuch_nsk@mail.ru")</f>
        <v>zavuch_nsk@mail.ru</v>
      </c>
      <c r="G542" s="38" t="s">
        <v>1485</v>
      </c>
      <c r="H542" s="41"/>
      <c r="I542" s="3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34.5" customHeight="1" x14ac:dyDescent="0.25">
      <c r="A543" s="27" t="s">
        <v>29</v>
      </c>
      <c r="B543" s="28" t="s">
        <v>9</v>
      </c>
      <c r="C543" s="29" t="s">
        <v>1486</v>
      </c>
      <c r="D543" s="29" t="s">
        <v>1487</v>
      </c>
      <c r="E543" s="29" t="s">
        <v>1488</v>
      </c>
      <c r="F543" s="29" t="s">
        <v>1489</v>
      </c>
      <c r="G543" s="29" t="s">
        <v>1490</v>
      </c>
      <c r="H543" s="43" t="s">
        <v>1491</v>
      </c>
      <c r="I543" s="3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5.75" customHeight="1" x14ac:dyDescent="0.25">
      <c r="A544" s="27" t="s">
        <v>29</v>
      </c>
      <c r="B544" s="65" t="s">
        <v>17</v>
      </c>
      <c r="C544" s="29" t="s">
        <v>1492</v>
      </c>
      <c r="D544" s="29" t="s">
        <v>1493</v>
      </c>
      <c r="E544" s="29" t="s">
        <v>1494</v>
      </c>
      <c r="F544" s="29" t="s">
        <v>1495</v>
      </c>
      <c r="G544" s="29" t="s">
        <v>1496</v>
      </c>
      <c r="H544" s="29"/>
      <c r="I544" s="3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5.75" customHeight="1" x14ac:dyDescent="0.25">
      <c r="A545" s="27" t="s">
        <v>29</v>
      </c>
      <c r="B545" s="65" t="s">
        <v>24</v>
      </c>
      <c r="C545" s="29" t="s">
        <v>1497</v>
      </c>
      <c r="D545" s="29" t="s">
        <v>1498</v>
      </c>
      <c r="E545" s="29" t="s">
        <v>1499</v>
      </c>
      <c r="F545" s="29" t="s">
        <v>1500</v>
      </c>
      <c r="G545" s="29" t="s">
        <v>1501</v>
      </c>
      <c r="H545" s="29"/>
      <c r="I545" s="3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5.75" customHeight="1" x14ac:dyDescent="0.25">
      <c r="A546" s="27" t="s">
        <v>29</v>
      </c>
      <c r="B546" s="65" t="s">
        <v>29</v>
      </c>
      <c r="C546" s="29" t="s">
        <v>1502</v>
      </c>
      <c r="D546" s="29" t="s">
        <v>1503</v>
      </c>
      <c r="E546" s="29" t="s">
        <v>1504</v>
      </c>
      <c r="F546" s="29" t="s">
        <v>1505</v>
      </c>
      <c r="G546" s="29" t="s">
        <v>1506</v>
      </c>
      <c r="H546" s="29"/>
      <c r="I546" s="3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5.75" customHeight="1" x14ac:dyDescent="0.25">
      <c r="A547" s="27" t="s">
        <v>29</v>
      </c>
      <c r="B547" s="65" t="s">
        <v>34</v>
      </c>
      <c r="C547" s="29" t="s">
        <v>1507</v>
      </c>
      <c r="D547" s="29" t="s">
        <v>1508</v>
      </c>
      <c r="E547" s="29" t="s">
        <v>1509</v>
      </c>
      <c r="F547" s="29" t="s">
        <v>1510</v>
      </c>
      <c r="G547" s="29" t="s">
        <v>1511</v>
      </c>
      <c r="H547" s="29"/>
      <c r="I547" s="3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5.75" customHeight="1" x14ac:dyDescent="0.25">
      <c r="A548" s="27" t="s">
        <v>29</v>
      </c>
      <c r="B548" s="65" t="s">
        <v>69</v>
      </c>
      <c r="C548" s="29" t="s">
        <v>1512</v>
      </c>
      <c r="D548" s="29" t="s">
        <v>1513</v>
      </c>
      <c r="E548" s="29" t="s">
        <v>1514</v>
      </c>
      <c r="F548" s="29" t="s">
        <v>1515</v>
      </c>
      <c r="G548" s="29" t="s">
        <v>1516</v>
      </c>
      <c r="H548" s="29"/>
      <c r="I548" s="3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5.75" customHeight="1" x14ac:dyDescent="0.25">
      <c r="A549" s="27" t="s">
        <v>29</v>
      </c>
      <c r="B549" s="65" t="s">
        <v>110</v>
      </c>
      <c r="C549" s="29" t="s">
        <v>1517</v>
      </c>
      <c r="D549" s="29" t="s">
        <v>1518</v>
      </c>
      <c r="E549" s="29" t="s">
        <v>1519</v>
      </c>
      <c r="F549" s="29" t="s">
        <v>1520</v>
      </c>
      <c r="G549" s="29" t="s">
        <v>1521</v>
      </c>
      <c r="H549" s="29"/>
      <c r="I549" s="3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34.5" customHeight="1" x14ac:dyDescent="0.25">
      <c r="A550" s="27" t="s">
        <v>9</v>
      </c>
      <c r="B550" s="28" t="s">
        <v>9</v>
      </c>
      <c r="C550" s="29" t="s">
        <v>1522</v>
      </c>
      <c r="D550" s="29" t="s">
        <v>1523</v>
      </c>
      <c r="E550" s="29">
        <v>89284710745</v>
      </c>
      <c r="F550" s="29" t="s">
        <v>1524</v>
      </c>
      <c r="G550" s="29" t="s">
        <v>1525</v>
      </c>
      <c r="H550" s="37" t="str">
        <f>HYPERLINK("https://www.rgo.ru/ru/proekty/vserossiyskiygeograficheskiy-diktant0/vserossiyskiygeograficheskiy-diktant2016;","https://www.rgo.ru/ru/proe
kty/vserossiyskiygeograficheskiy-diktant0/vserossiyskiygeograficheskiy-diktant2016;
")</f>
        <v xml:space="preserve">https://www.rgo.ru/ru/proe
kty/vserossiyskiygeograficheskiy-diktant0/vserossiyskiygeograficheskiy-diktant2016;
</v>
      </c>
      <c r="I550" s="3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56.25" customHeight="1" x14ac:dyDescent="0.25">
      <c r="A551" s="27" t="s">
        <v>17</v>
      </c>
      <c r="B551" s="28" t="s">
        <v>9</v>
      </c>
      <c r="C551" s="29" t="s">
        <v>1526</v>
      </c>
      <c r="D551" s="29" t="s">
        <v>1527</v>
      </c>
      <c r="E551" s="29"/>
      <c r="F551" s="29" t="s">
        <v>1528</v>
      </c>
      <c r="G551" s="29" t="s">
        <v>1529</v>
      </c>
      <c r="H551" s="29"/>
      <c r="I551" s="3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5.75" hidden="1" customHeight="1" x14ac:dyDescent="0.25">
      <c r="A552" s="27"/>
      <c r="B552" s="28"/>
      <c r="C552" s="29" t="s">
        <v>1530</v>
      </c>
      <c r="D552" s="29"/>
      <c r="E552" s="29" t="s">
        <v>1531</v>
      </c>
      <c r="F552" s="29"/>
      <c r="G552" s="29"/>
      <c r="H552" s="29"/>
      <c r="I552" s="3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5.75" hidden="1" customHeight="1" x14ac:dyDescent="0.25">
      <c r="A553" s="27"/>
      <c r="B553" s="28"/>
      <c r="C553" s="32"/>
      <c r="D553" s="29"/>
      <c r="E553" s="32"/>
      <c r="F553" s="29"/>
      <c r="G553" s="29"/>
      <c r="H553" s="29"/>
      <c r="I553" s="3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67.5" customHeight="1" x14ac:dyDescent="0.25">
      <c r="A554" s="27" t="s">
        <v>17</v>
      </c>
      <c r="B554" s="28" t="s">
        <v>17</v>
      </c>
      <c r="C554" s="29" t="s">
        <v>1532</v>
      </c>
      <c r="D554" s="29" t="s">
        <v>1533</v>
      </c>
      <c r="E554" s="29" t="s">
        <v>1534</v>
      </c>
      <c r="F554" s="29" t="s">
        <v>1535</v>
      </c>
      <c r="G554" s="29" t="s">
        <v>1536</v>
      </c>
      <c r="H554" s="29"/>
      <c r="I554" s="3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5.75" hidden="1" customHeight="1" x14ac:dyDescent="0.25">
      <c r="A555" s="27"/>
      <c r="B555" s="28"/>
      <c r="C555" s="29" t="s">
        <v>1537</v>
      </c>
      <c r="D555" s="29"/>
      <c r="E555" s="29"/>
      <c r="F555" s="29"/>
      <c r="G555" s="29"/>
      <c r="H555" s="29"/>
      <c r="I555" s="3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5.75" hidden="1" customHeight="1" x14ac:dyDescent="0.25">
      <c r="A556" s="27"/>
      <c r="B556" s="28"/>
      <c r="C556" s="32"/>
      <c r="D556" s="29"/>
      <c r="E556" s="29"/>
      <c r="F556" s="29"/>
      <c r="G556" s="29"/>
      <c r="H556" s="29"/>
      <c r="I556" s="3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22.5" customHeight="1" x14ac:dyDescent="0.25">
      <c r="A557" s="27" t="s">
        <v>17</v>
      </c>
      <c r="B557" s="28" t="s">
        <v>24</v>
      </c>
      <c r="C557" s="29" t="s">
        <v>1538</v>
      </c>
      <c r="D557" s="29" t="s">
        <v>1539</v>
      </c>
      <c r="E557" s="29" t="s">
        <v>1540</v>
      </c>
      <c r="F557" s="29" t="s">
        <v>1541</v>
      </c>
      <c r="G557" s="29" t="s">
        <v>1542</v>
      </c>
      <c r="H557" s="43" t="s">
        <v>1543</v>
      </c>
      <c r="I557" s="3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5.75" hidden="1" customHeight="1" x14ac:dyDescent="0.25">
      <c r="A558" s="27"/>
      <c r="B558" s="28"/>
      <c r="C558" s="29"/>
      <c r="D558" s="29"/>
      <c r="E558" s="29">
        <v>79608045620</v>
      </c>
      <c r="F558" s="29"/>
      <c r="G558" s="29"/>
      <c r="H558" s="29"/>
      <c r="I558" s="3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5.75" hidden="1" customHeight="1" x14ac:dyDescent="0.25">
      <c r="A559" s="27"/>
      <c r="B559" s="28"/>
      <c r="C559" s="29"/>
      <c r="D559" s="29"/>
      <c r="E559" s="29"/>
      <c r="F559" s="29"/>
      <c r="G559" s="29"/>
      <c r="H559" s="29"/>
      <c r="I559" s="3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45.75" customHeight="1" x14ac:dyDescent="0.25">
      <c r="A560" s="27" t="s">
        <v>17</v>
      </c>
      <c r="B560" s="28" t="s">
        <v>29</v>
      </c>
      <c r="C560" s="29" t="s">
        <v>1544</v>
      </c>
      <c r="D560" s="29" t="s">
        <v>1545</v>
      </c>
      <c r="E560" s="29" t="s">
        <v>1546</v>
      </c>
      <c r="F560" s="29" t="s">
        <v>1547</v>
      </c>
      <c r="G560" s="29" t="s">
        <v>1548</v>
      </c>
      <c r="H560" s="29"/>
      <c r="I560" s="3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5.75" hidden="1" customHeight="1" x14ac:dyDescent="0.25">
      <c r="A561" s="27"/>
      <c r="B561" s="28"/>
      <c r="C561" s="29"/>
      <c r="D561" s="29"/>
      <c r="E561" s="29"/>
      <c r="F561" s="29"/>
      <c r="G561" s="29"/>
      <c r="H561" s="29"/>
      <c r="I561" s="3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23.25" customHeight="1" x14ac:dyDescent="0.25">
      <c r="A562" s="27" t="s">
        <v>17</v>
      </c>
      <c r="B562" s="28" t="s">
        <v>34</v>
      </c>
      <c r="C562" s="29" t="s">
        <v>1549</v>
      </c>
      <c r="D562" s="29" t="s">
        <v>1550</v>
      </c>
      <c r="E562" s="29" t="s">
        <v>1551</v>
      </c>
      <c r="F562" s="29" t="s">
        <v>1552</v>
      </c>
      <c r="G562" s="29" t="s">
        <v>1553</v>
      </c>
      <c r="H562" s="29"/>
      <c r="I562" s="3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5.75" hidden="1" customHeight="1" x14ac:dyDescent="0.25">
      <c r="A563" s="27"/>
      <c r="B563" s="28"/>
      <c r="C563" s="29"/>
      <c r="D563" s="29"/>
      <c r="E563" s="29"/>
      <c r="F563" s="29"/>
      <c r="G563" s="29"/>
      <c r="H563" s="29"/>
      <c r="I563" s="3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34.5" customHeight="1" x14ac:dyDescent="0.25">
      <c r="A564" s="27" t="s">
        <v>17</v>
      </c>
      <c r="B564" s="28" t="s">
        <v>69</v>
      </c>
      <c r="C564" s="29" t="s">
        <v>1554</v>
      </c>
      <c r="D564" s="29" t="s">
        <v>1555</v>
      </c>
      <c r="E564" s="29" t="s">
        <v>1556</v>
      </c>
      <c r="F564" s="29" t="s">
        <v>1557</v>
      </c>
      <c r="G564" s="29" t="s">
        <v>1558</v>
      </c>
      <c r="H564" s="29"/>
      <c r="I564" s="3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5.75" hidden="1" customHeight="1" x14ac:dyDescent="0.25">
      <c r="A565" s="27"/>
      <c r="B565" s="28"/>
      <c r="C565" s="29"/>
      <c r="D565" s="29"/>
      <c r="E565" s="29">
        <v>89174516914</v>
      </c>
      <c r="F565" s="29"/>
      <c r="G565" s="29"/>
      <c r="H565" s="29"/>
      <c r="I565" s="3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5.75" hidden="1" customHeight="1" x14ac:dyDescent="0.25">
      <c r="A566" s="27"/>
      <c r="B566" s="28"/>
      <c r="C566" s="29"/>
      <c r="D566" s="29"/>
      <c r="E566" s="29"/>
      <c r="F566" s="29"/>
      <c r="G566" s="29"/>
      <c r="H566" s="29"/>
      <c r="I566" s="3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5.75" hidden="1" customHeight="1" x14ac:dyDescent="0.25">
      <c r="A567" s="27"/>
      <c r="B567" s="28"/>
      <c r="C567" s="29"/>
      <c r="D567" s="29"/>
      <c r="E567" s="29"/>
      <c r="F567" s="29"/>
      <c r="G567" s="29"/>
      <c r="H567" s="29"/>
      <c r="I567" s="3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5.75" hidden="1" customHeight="1" x14ac:dyDescent="0.25">
      <c r="A568" s="27"/>
      <c r="B568" s="28"/>
      <c r="C568" s="29"/>
      <c r="D568" s="29"/>
      <c r="E568" s="29"/>
      <c r="F568" s="29"/>
      <c r="G568" s="29"/>
      <c r="H568" s="29"/>
      <c r="I568" s="3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34.5" customHeight="1" x14ac:dyDescent="0.25">
      <c r="A569" s="27" t="s">
        <v>17</v>
      </c>
      <c r="B569" s="28" t="s">
        <v>110</v>
      </c>
      <c r="C569" s="29" t="s">
        <v>1559</v>
      </c>
      <c r="D569" s="29" t="s">
        <v>1560</v>
      </c>
      <c r="E569" s="29" t="s">
        <v>1561</v>
      </c>
      <c r="F569" s="29" t="s">
        <v>1562</v>
      </c>
      <c r="G569" s="29" t="s">
        <v>1563</v>
      </c>
      <c r="H569" s="29"/>
      <c r="I569" s="3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5.75" hidden="1" customHeight="1" x14ac:dyDescent="0.25">
      <c r="A570" s="27"/>
      <c r="B570" s="28"/>
      <c r="C570" s="29"/>
      <c r="D570" s="29"/>
      <c r="E570" s="29">
        <v>89373609179</v>
      </c>
      <c r="F570" s="29"/>
      <c r="G570" s="29"/>
      <c r="H570" s="29"/>
      <c r="I570" s="3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5.75" hidden="1" customHeight="1" x14ac:dyDescent="0.25">
      <c r="A571" s="27"/>
      <c r="B571" s="28"/>
      <c r="C571" s="29"/>
      <c r="D571" s="29"/>
      <c r="E571" s="29"/>
      <c r="F571" s="29"/>
      <c r="G571" s="29"/>
      <c r="H571" s="29"/>
      <c r="I571" s="3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34.5" customHeight="1" x14ac:dyDescent="0.25">
      <c r="A572" s="27" t="s">
        <v>17</v>
      </c>
      <c r="B572" s="28" t="s">
        <v>346</v>
      </c>
      <c r="C572" s="29" t="s">
        <v>1564</v>
      </c>
      <c r="D572" s="29" t="s">
        <v>1565</v>
      </c>
      <c r="E572" s="29" t="s">
        <v>1566</v>
      </c>
      <c r="F572" s="29" t="s">
        <v>1567</v>
      </c>
      <c r="G572" s="29" t="s">
        <v>1568</v>
      </c>
      <c r="H572" s="29"/>
      <c r="I572" s="3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5.75" hidden="1" customHeight="1" x14ac:dyDescent="0.25">
      <c r="A573" s="27"/>
      <c r="B573" s="28"/>
      <c r="C573" s="29"/>
      <c r="D573" s="29"/>
      <c r="E573" s="29">
        <v>89270838661</v>
      </c>
      <c r="F573" s="29"/>
      <c r="G573" s="29"/>
      <c r="H573" s="29"/>
      <c r="I573" s="3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5.75" hidden="1" customHeight="1" x14ac:dyDescent="0.25">
      <c r="A574" s="27"/>
      <c r="B574" s="28"/>
      <c r="C574" s="29"/>
      <c r="D574" s="29"/>
      <c r="E574" s="29"/>
      <c r="F574" s="29"/>
      <c r="G574" s="29"/>
      <c r="H574" s="29"/>
      <c r="I574" s="3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5.75" hidden="1" customHeight="1" x14ac:dyDescent="0.25">
      <c r="A575" s="27"/>
      <c r="B575" s="28"/>
      <c r="C575" s="29"/>
      <c r="D575" s="29"/>
      <c r="E575" s="29"/>
      <c r="F575" s="29"/>
      <c r="G575" s="29"/>
      <c r="H575" s="29"/>
      <c r="I575" s="3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57" customHeight="1" x14ac:dyDescent="0.25">
      <c r="A576" s="27" t="s">
        <v>17</v>
      </c>
      <c r="B576" s="28" t="s">
        <v>351</v>
      </c>
      <c r="C576" s="29" t="s">
        <v>1569</v>
      </c>
      <c r="D576" s="29" t="s">
        <v>1570</v>
      </c>
      <c r="E576" s="29" t="s">
        <v>1571</v>
      </c>
      <c r="F576" s="29" t="s">
        <v>1572</v>
      </c>
      <c r="G576" s="29" t="s">
        <v>1573</v>
      </c>
      <c r="H576" s="29"/>
      <c r="I576" s="3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5.75" hidden="1" customHeight="1" x14ac:dyDescent="0.25">
      <c r="A577" s="27"/>
      <c r="B577" s="28"/>
      <c r="C577" s="29"/>
      <c r="D577" s="29"/>
      <c r="E577" s="29" t="s">
        <v>1574</v>
      </c>
      <c r="F577" s="29"/>
      <c r="G577" s="29"/>
      <c r="H577" s="29"/>
      <c r="I577" s="3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5.75" hidden="1" customHeight="1" x14ac:dyDescent="0.25">
      <c r="A578" s="27"/>
      <c r="B578" s="28"/>
      <c r="C578" s="29"/>
      <c r="D578" s="29"/>
      <c r="E578" s="29" t="s">
        <v>1575</v>
      </c>
      <c r="F578" s="29"/>
      <c r="G578" s="29"/>
      <c r="H578" s="29"/>
      <c r="I578" s="3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5.75" hidden="1" customHeight="1" x14ac:dyDescent="0.25">
      <c r="A579" s="27"/>
      <c r="B579" s="28"/>
      <c r="C579" s="29"/>
      <c r="D579" s="29"/>
      <c r="E579" s="29"/>
      <c r="F579" s="29"/>
      <c r="G579" s="29"/>
      <c r="H579" s="29"/>
      <c r="I579" s="3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23.25" customHeight="1" x14ac:dyDescent="0.25">
      <c r="A580" s="27" t="s">
        <v>17</v>
      </c>
      <c r="B580" s="28" t="s">
        <v>354</v>
      </c>
      <c r="C580" s="29" t="s">
        <v>1576</v>
      </c>
      <c r="D580" s="29" t="s">
        <v>1577</v>
      </c>
      <c r="E580" s="29" t="s">
        <v>1578</v>
      </c>
      <c r="F580" s="29" t="s">
        <v>1579</v>
      </c>
      <c r="G580" s="29" t="s">
        <v>1580</v>
      </c>
      <c r="H580" s="29"/>
      <c r="I580" s="3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5.75" hidden="1" customHeight="1" x14ac:dyDescent="0.25">
      <c r="A581" s="27"/>
      <c r="B581" s="28"/>
      <c r="C581" s="29"/>
      <c r="D581" s="29"/>
      <c r="E581" s="29" t="s">
        <v>1581</v>
      </c>
      <c r="F581" s="29"/>
      <c r="G581" s="29"/>
      <c r="H581" s="29"/>
      <c r="I581" s="3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5.75" hidden="1" customHeight="1" x14ac:dyDescent="0.25">
      <c r="A582" s="27"/>
      <c r="B582" s="28"/>
      <c r="C582" s="29"/>
      <c r="D582" s="29"/>
      <c r="E582" s="29"/>
      <c r="F582" s="29"/>
      <c r="G582" s="29"/>
      <c r="H582" s="29"/>
      <c r="I582" s="3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23.25" customHeight="1" x14ac:dyDescent="0.25">
      <c r="A583" s="27" t="s">
        <v>17</v>
      </c>
      <c r="B583" s="28" t="s">
        <v>359</v>
      </c>
      <c r="C583" s="29" t="s">
        <v>1582</v>
      </c>
      <c r="D583" s="29" t="s">
        <v>1583</v>
      </c>
      <c r="E583" s="29">
        <v>89373040268</v>
      </c>
      <c r="F583" s="29" t="s">
        <v>1584</v>
      </c>
      <c r="G583" s="29" t="s">
        <v>1585</v>
      </c>
      <c r="H583" s="43" t="s">
        <v>1586</v>
      </c>
      <c r="I583" s="3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5.75" hidden="1" customHeight="1" x14ac:dyDescent="0.25">
      <c r="A584" s="27"/>
      <c r="B584" s="28"/>
      <c r="C584" s="29"/>
      <c r="D584" s="29"/>
      <c r="E584" s="29"/>
      <c r="F584" s="29"/>
      <c r="G584" s="29"/>
      <c r="H584" s="29"/>
      <c r="I584" s="3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34.5" customHeight="1" x14ac:dyDescent="0.25">
      <c r="A585" s="27" t="s">
        <v>17</v>
      </c>
      <c r="B585" s="28" t="s">
        <v>364</v>
      </c>
      <c r="C585" s="29" t="s">
        <v>1587</v>
      </c>
      <c r="D585" s="29" t="s">
        <v>1588</v>
      </c>
      <c r="E585" s="29">
        <v>83474122252</v>
      </c>
      <c r="F585" s="29" t="s">
        <v>1589</v>
      </c>
      <c r="G585" s="29" t="s">
        <v>1590</v>
      </c>
      <c r="H585" s="29"/>
      <c r="I585" s="3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5.75" hidden="1" customHeight="1" x14ac:dyDescent="0.25">
      <c r="A586" s="27"/>
      <c r="B586" s="28"/>
      <c r="C586" s="29"/>
      <c r="D586" s="29"/>
      <c r="E586" s="29"/>
      <c r="F586" s="29"/>
      <c r="G586" s="29"/>
      <c r="H586" s="29"/>
      <c r="I586" s="3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34.5" customHeight="1" x14ac:dyDescent="0.25">
      <c r="A587" s="27" t="s">
        <v>17</v>
      </c>
      <c r="B587" s="28" t="s">
        <v>369</v>
      </c>
      <c r="C587" s="29" t="s">
        <v>1591</v>
      </c>
      <c r="D587" s="29" t="s">
        <v>1592</v>
      </c>
      <c r="E587" s="29">
        <v>83474123252</v>
      </c>
      <c r="F587" s="29" t="s">
        <v>1593</v>
      </c>
      <c r="G587" s="29" t="s">
        <v>1594</v>
      </c>
      <c r="H587" s="29"/>
      <c r="I587" s="3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5.75" hidden="1" customHeight="1" x14ac:dyDescent="0.25">
      <c r="A588" s="27"/>
      <c r="B588" s="28"/>
      <c r="C588" s="29"/>
      <c r="D588" s="29"/>
      <c r="E588" s="29"/>
      <c r="F588" s="29"/>
      <c r="G588" s="29"/>
      <c r="H588" s="29"/>
      <c r="I588" s="3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5.75" hidden="1" customHeight="1" x14ac:dyDescent="0.25">
      <c r="A589" s="27"/>
      <c r="B589" s="28"/>
      <c r="C589" s="29"/>
      <c r="D589" s="29"/>
      <c r="E589" s="29"/>
      <c r="F589" s="29"/>
      <c r="G589" s="29"/>
      <c r="H589" s="29"/>
      <c r="I589" s="3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5.75" hidden="1" customHeight="1" x14ac:dyDescent="0.25">
      <c r="A590" s="27"/>
      <c r="B590" s="28"/>
      <c r="C590" s="29"/>
      <c r="D590" s="29"/>
      <c r="E590" s="29"/>
      <c r="F590" s="29"/>
      <c r="G590" s="29"/>
      <c r="H590" s="29"/>
      <c r="I590" s="3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22.5" customHeight="1" x14ac:dyDescent="0.25">
      <c r="A591" s="27" t="s">
        <v>17</v>
      </c>
      <c r="B591" s="28" t="s">
        <v>374</v>
      </c>
      <c r="C591" s="29" t="s">
        <v>1595</v>
      </c>
      <c r="D591" s="29" t="s">
        <v>1596</v>
      </c>
      <c r="E591" s="29">
        <v>83474125546</v>
      </c>
      <c r="F591" s="29" t="s">
        <v>1597</v>
      </c>
      <c r="G591" s="29" t="s">
        <v>1598</v>
      </c>
      <c r="H591" s="29"/>
      <c r="I591" s="3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5.75" hidden="1" customHeight="1" x14ac:dyDescent="0.25">
      <c r="A592" s="27"/>
      <c r="B592" s="28"/>
      <c r="C592" s="29"/>
      <c r="D592" s="29"/>
      <c r="E592" s="29"/>
      <c r="F592" s="29"/>
      <c r="G592" s="29" t="s">
        <v>1599</v>
      </c>
      <c r="H592" s="29"/>
      <c r="I592" s="3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34.5" customHeight="1" x14ac:dyDescent="0.25">
      <c r="A593" s="27" t="s">
        <v>17</v>
      </c>
      <c r="B593" s="28" t="s">
        <v>381</v>
      </c>
      <c r="C593" s="29" t="s">
        <v>1600</v>
      </c>
      <c r="D593" s="29" t="s">
        <v>1601</v>
      </c>
      <c r="E593" s="29">
        <v>83474126668</v>
      </c>
      <c r="F593" s="29" t="s">
        <v>1602</v>
      </c>
      <c r="G593" s="29" t="s">
        <v>1603</v>
      </c>
      <c r="H593" s="29"/>
      <c r="I593" s="3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5.75" hidden="1" customHeight="1" x14ac:dyDescent="0.25">
      <c r="A594" s="27"/>
      <c r="B594" s="28"/>
      <c r="C594" s="29"/>
      <c r="D594" s="29"/>
      <c r="E594" s="29"/>
      <c r="F594" s="29"/>
      <c r="G594" s="29"/>
      <c r="H594" s="29"/>
      <c r="I594" s="3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34.5" customHeight="1" x14ac:dyDescent="0.25">
      <c r="A595" s="27" t="s">
        <v>17</v>
      </c>
      <c r="B595" s="28" t="s">
        <v>386</v>
      </c>
      <c r="C595" s="29" t="s">
        <v>1604</v>
      </c>
      <c r="D595" s="29" t="s">
        <v>1605</v>
      </c>
      <c r="E595" s="29">
        <v>83474121252</v>
      </c>
      <c r="F595" s="29" t="s">
        <v>1606</v>
      </c>
      <c r="G595" s="29" t="s">
        <v>1607</v>
      </c>
      <c r="H595" s="29"/>
      <c r="I595" s="3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5.75" hidden="1" customHeight="1" x14ac:dyDescent="0.25">
      <c r="A596" s="27"/>
      <c r="B596" s="28"/>
      <c r="C596" s="29"/>
      <c r="D596" s="29"/>
      <c r="E596" s="29"/>
      <c r="F596" s="29"/>
      <c r="G596" s="29"/>
      <c r="H596" s="29"/>
      <c r="I596" s="3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34.5" customHeight="1" x14ac:dyDescent="0.25">
      <c r="A597" s="27" t="s">
        <v>17</v>
      </c>
      <c r="B597" s="28" t="s">
        <v>391</v>
      </c>
      <c r="C597" s="29" t="s">
        <v>1608</v>
      </c>
      <c r="D597" s="29" t="s">
        <v>1609</v>
      </c>
      <c r="E597" s="29" t="s">
        <v>1610</v>
      </c>
      <c r="F597" s="29" t="s">
        <v>1611</v>
      </c>
      <c r="G597" s="29" t="s">
        <v>1612</v>
      </c>
      <c r="H597" s="29"/>
      <c r="I597" s="3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5.75" hidden="1" customHeight="1" x14ac:dyDescent="0.25">
      <c r="A598" s="27"/>
      <c r="B598" s="28"/>
      <c r="C598" s="29"/>
      <c r="D598" s="29"/>
      <c r="E598" s="29"/>
      <c r="F598" s="29"/>
      <c r="G598" s="29"/>
      <c r="H598" s="29"/>
      <c r="I598" s="3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34.5" customHeight="1" x14ac:dyDescent="0.25">
      <c r="A599" s="27" t="s">
        <v>17</v>
      </c>
      <c r="B599" s="28" t="s">
        <v>718</v>
      </c>
      <c r="C599" s="29" t="s">
        <v>1613</v>
      </c>
      <c r="D599" s="29" t="s">
        <v>1614</v>
      </c>
      <c r="E599" s="29">
        <v>83474125724</v>
      </c>
      <c r="F599" s="29" t="s">
        <v>1615</v>
      </c>
      <c r="G599" s="29" t="s">
        <v>1616</v>
      </c>
      <c r="H599" s="29"/>
      <c r="I599" s="3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5.75" hidden="1" customHeight="1" x14ac:dyDescent="0.25">
      <c r="A600" s="27"/>
      <c r="B600" s="28"/>
      <c r="C600" s="29"/>
      <c r="D600" s="29"/>
      <c r="E600" s="29"/>
      <c r="F600" s="29"/>
      <c r="G600" s="29"/>
      <c r="H600" s="29"/>
      <c r="I600" s="3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34.5" customHeight="1" x14ac:dyDescent="0.25">
      <c r="A601" s="27" t="s">
        <v>17</v>
      </c>
      <c r="B601" s="28" t="s">
        <v>1011</v>
      </c>
      <c r="C601" s="29" t="s">
        <v>1617</v>
      </c>
      <c r="D601" s="29" t="s">
        <v>1618</v>
      </c>
      <c r="E601" s="29">
        <v>83474125343</v>
      </c>
      <c r="F601" s="29" t="s">
        <v>1619</v>
      </c>
      <c r="G601" s="29" t="s">
        <v>1620</v>
      </c>
      <c r="H601" s="29"/>
      <c r="I601" s="3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5.75" hidden="1" customHeight="1" x14ac:dyDescent="0.25">
      <c r="A602" s="27"/>
      <c r="B602" s="28"/>
      <c r="C602" s="29"/>
      <c r="D602" s="29"/>
      <c r="E602" s="29"/>
      <c r="F602" s="29"/>
      <c r="G602" s="29"/>
      <c r="H602" s="29"/>
      <c r="I602" s="3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45.75" customHeight="1" x14ac:dyDescent="0.25">
      <c r="A603" s="27" t="s">
        <v>17</v>
      </c>
      <c r="B603" s="28" t="s">
        <v>1017</v>
      </c>
      <c r="C603" s="29" t="s">
        <v>1621</v>
      </c>
      <c r="D603" s="29" t="s">
        <v>1622</v>
      </c>
      <c r="E603" s="29" t="s">
        <v>1623</v>
      </c>
      <c r="F603" s="29" t="s">
        <v>1624</v>
      </c>
      <c r="G603" s="29" t="s">
        <v>1625</v>
      </c>
      <c r="H603" s="29"/>
      <c r="I603" s="3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5.75" hidden="1" customHeight="1" x14ac:dyDescent="0.25">
      <c r="A604" s="27"/>
      <c r="B604" s="28"/>
      <c r="C604" s="29"/>
      <c r="D604" s="29"/>
      <c r="E604" s="29"/>
      <c r="F604" s="29"/>
      <c r="G604" s="29"/>
      <c r="H604" s="29"/>
      <c r="I604" s="3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34.5" customHeight="1" x14ac:dyDescent="0.25">
      <c r="A605" s="27" t="s">
        <v>17</v>
      </c>
      <c r="B605" s="28" t="s">
        <v>1024</v>
      </c>
      <c r="C605" s="29" t="s">
        <v>1626</v>
      </c>
      <c r="D605" s="29" t="s">
        <v>1627</v>
      </c>
      <c r="E605" s="29" t="s">
        <v>1628</v>
      </c>
      <c r="F605" s="29" t="s">
        <v>1629</v>
      </c>
      <c r="G605" s="29" t="s">
        <v>1630</v>
      </c>
      <c r="H605" s="29"/>
      <c r="I605" s="3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5.75" hidden="1" customHeight="1" x14ac:dyDescent="0.25">
      <c r="A606" s="27"/>
      <c r="B606" s="28"/>
      <c r="C606" s="29"/>
      <c r="D606" s="29"/>
      <c r="E606" s="29"/>
      <c r="F606" s="29"/>
      <c r="G606" s="29"/>
      <c r="H606" s="29"/>
      <c r="I606" s="3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34.5" customHeight="1" x14ac:dyDescent="0.25">
      <c r="A607" s="27" t="s">
        <v>17</v>
      </c>
      <c r="B607" s="28" t="s">
        <v>8</v>
      </c>
      <c r="C607" s="29" t="s">
        <v>1631</v>
      </c>
      <c r="D607" s="29" t="s">
        <v>1632</v>
      </c>
      <c r="E607" s="29" t="s">
        <v>1633</v>
      </c>
      <c r="F607" s="29" t="s">
        <v>1634</v>
      </c>
      <c r="G607" s="29" t="s">
        <v>1635</v>
      </c>
      <c r="H607" s="29"/>
      <c r="I607" s="3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5.75" hidden="1" customHeight="1" x14ac:dyDescent="0.25">
      <c r="A608" s="27"/>
      <c r="B608" s="28"/>
      <c r="C608" s="29"/>
      <c r="D608" s="29"/>
      <c r="E608" s="29"/>
      <c r="F608" s="29"/>
      <c r="G608" s="29"/>
      <c r="H608" s="29"/>
      <c r="I608" s="3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23.25" customHeight="1" x14ac:dyDescent="0.25">
      <c r="A609" s="27" t="s">
        <v>17</v>
      </c>
      <c r="B609" s="28" t="s">
        <v>546</v>
      </c>
      <c r="C609" s="29" t="s">
        <v>1636</v>
      </c>
      <c r="D609" s="29" t="s">
        <v>1637</v>
      </c>
      <c r="E609" s="29" t="s">
        <v>1638</v>
      </c>
      <c r="F609" s="29" t="s">
        <v>1639</v>
      </c>
      <c r="G609" s="29" t="s">
        <v>1640</v>
      </c>
      <c r="H609" s="29"/>
      <c r="I609" s="3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5.75" hidden="1" customHeight="1" x14ac:dyDescent="0.25">
      <c r="A610" s="27"/>
      <c r="B610" s="28"/>
      <c r="C610" s="29" t="s">
        <v>1641</v>
      </c>
      <c r="D610" s="29"/>
      <c r="E610" s="29"/>
      <c r="F610" s="29"/>
      <c r="G610" s="29"/>
      <c r="H610" s="29"/>
      <c r="I610" s="3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5.75" hidden="1" customHeight="1" x14ac:dyDescent="0.25">
      <c r="A611" s="27"/>
      <c r="B611" s="28"/>
      <c r="C611" s="32"/>
      <c r="D611" s="29"/>
      <c r="E611" s="29" t="s">
        <v>1642</v>
      </c>
      <c r="F611" s="29"/>
      <c r="G611" s="29"/>
      <c r="H611" s="29"/>
      <c r="I611" s="3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5.75" hidden="1" customHeight="1" x14ac:dyDescent="0.25">
      <c r="A612" s="27"/>
      <c r="B612" s="28"/>
      <c r="C612" s="32"/>
      <c r="D612" s="29"/>
      <c r="E612" s="29"/>
      <c r="F612" s="29"/>
      <c r="G612" s="29"/>
      <c r="H612" s="29"/>
      <c r="I612" s="3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5.75" hidden="1" customHeight="1" x14ac:dyDescent="0.25">
      <c r="A613" s="27"/>
      <c r="B613" s="28"/>
      <c r="C613" s="32"/>
      <c r="D613" s="29"/>
      <c r="E613" s="29"/>
      <c r="F613" s="29"/>
      <c r="G613" s="29"/>
      <c r="H613" s="29"/>
      <c r="I613" s="3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23.25" customHeight="1" x14ac:dyDescent="0.25">
      <c r="A614" s="27" t="s">
        <v>17</v>
      </c>
      <c r="B614" s="28" t="s">
        <v>642</v>
      </c>
      <c r="C614" s="29"/>
      <c r="D614" s="29" t="s">
        <v>1637</v>
      </c>
      <c r="E614" s="29" t="s">
        <v>1638</v>
      </c>
      <c r="F614" s="29" t="s">
        <v>1639</v>
      </c>
      <c r="G614" s="29" t="s">
        <v>1643</v>
      </c>
      <c r="H614" s="29"/>
      <c r="I614" s="3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5.75" hidden="1" customHeight="1" x14ac:dyDescent="0.25">
      <c r="A615" s="27"/>
      <c r="B615" s="28"/>
      <c r="C615" s="29" t="s">
        <v>1644</v>
      </c>
      <c r="D615" s="29"/>
      <c r="E615" s="29" t="s">
        <v>1642</v>
      </c>
      <c r="F615" s="29"/>
      <c r="G615" s="29"/>
      <c r="H615" s="29"/>
      <c r="I615" s="3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5.75" hidden="1" customHeight="1" x14ac:dyDescent="0.25">
      <c r="A616" s="27"/>
      <c r="B616" s="28"/>
      <c r="C616" s="29"/>
      <c r="D616" s="29"/>
      <c r="E616" s="29"/>
      <c r="F616" s="29"/>
      <c r="G616" s="29"/>
      <c r="H616" s="29"/>
      <c r="I616" s="3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23.25" customHeight="1" x14ac:dyDescent="0.25">
      <c r="A617" s="27" t="s">
        <v>17</v>
      </c>
      <c r="B617" s="28" t="s">
        <v>751</v>
      </c>
      <c r="C617" s="29" t="s">
        <v>1645</v>
      </c>
      <c r="D617" s="29" t="s">
        <v>1637</v>
      </c>
      <c r="E617" s="29" t="s">
        <v>1638</v>
      </c>
      <c r="F617" s="29" t="s">
        <v>1639</v>
      </c>
      <c r="G617" s="29" t="s">
        <v>1646</v>
      </c>
      <c r="H617" s="29"/>
      <c r="I617" s="3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5.75" hidden="1" customHeight="1" x14ac:dyDescent="0.25">
      <c r="A618" s="27"/>
      <c r="B618" s="28"/>
      <c r="C618" s="29"/>
      <c r="D618" s="29"/>
      <c r="E618" s="29" t="s">
        <v>1642</v>
      </c>
      <c r="F618" s="29"/>
      <c r="G618" s="29"/>
      <c r="H618" s="29"/>
      <c r="I618" s="3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5.75" hidden="1" customHeight="1" x14ac:dyDescent="0.25">
      <c r="A619" s="27"/>
      <c r="B619" s="28"/>
      <c r="C619" s="29"/>
      <c r="D619" s="29"/>
      <c r="E619" s="29"/>
      <c r="F619" s="29"/>
      <c r="G619" s="29"/>
      <c r="H619" s="29"/>
      <c r="I619" s="3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23.25" customHeight="1" x14ac:dyDescent="0.25">
      <c r="A620" s="27" t="s">
        <v>17</v>
      </c>
      <c r="B620" s="28" t="s">
        <v>756</v>
      </c>
      <c r="C620" s="29" t="s">
        <v>1647</v>
      </c>
      <c r="D620" s="29" t="s">
        <v>1648</v>
      </c>
      <c r="E620" s="29">
        <v>89272302325</v>
      </c>
      <c r="F620" s="29" t="s">
        <v>1649</v>
      </c>
      <c r="G620" s="29" t="s">
        <v>1650</v>
      </c>
      <c r="H620" s="29"/>
      <c r="I620" s="3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5.75" hidden="1" customHeight="1" x14ac:dyDescent="0.25">
      <c r="A621" s="27"/>
      <c r="B621" s="28"/>
      <c r="C621" s="29" t="s">
        <v>1651</v>
      </c>
      <c r="D621" s="29" t="s">
        <v>1652</v>
      </c>
      <c r="E621" s="29"/>
      <c r="F621" s="29"/>
      <c r="G621" s="29"/>
      <c r="H621" s="29"/>
      <c r="I621" s="3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23.25" customHeight="1" x14ac:dyDescent="0.25">
      <c r="A622" s="27" t="s">
        <v>17</v>
      </c>
      <c r="B622" s="28" t="s">
        <v>1055</v>
      </c>
      <c r="C622" s="29" t="s">
        <v>1647</v>
      </c>
      <c r="D622" s="29" t="s">
        <v>1653</v>
      </c>
      <c r="E622" s="29">
        <v>89177722935</v>
      </c>
      <c r="F622" s="29" t="s">
        <v>1654</v>
      </c>
      <c r="G622" s="29" t="s">
        <v>1650</v>
      </c>
      <c r="H622" s="29"/>
      <c r="I622" s="3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5.75" hidden="1" customHeight="1" x14ac:dyDescent="0.25">
      <c r="A623" s="27"/>
      <c r="B623" s="28"/>
      <c r="C623" s="29" t="s">
        <v>1655</v>
      </c>
      <c r="D623" s="29" t="s">
        <v>1656</v>
      </c>
      <c r="E623" s="29"/>
      <c r="F623" s="29"/>
      <c r="G623" s="29"/>
      <c r="H623" s="29"/>
      <c r="I623" s="3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34.5" customHeight="1" x14ac:dyDescent="0.25">
      <c r="A624" s="27" t="s">
        <v>17</v>
      </c>
      <c r="B624" s="28" t="s">
        <v>42</v>
      </c>
      <c r="C624" s="29" t="s">
        <v>1657</v>
      </c>
      <c r="D624" s="29" t="s">
        <v>1658</v>
      </c>
      <c r="E624" s="29">
        <v>89659479900</v>
      </c>
      <c r="F624" s="29" t="s">
        <v>1659</v>
      </c>
      <c r="G624" s="29" t="s">
        <v>1660</v>
      </c>
      <c r="H624" s="29"/>
      <c r="I624" s="3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5.75" hidden="1" customHeight="1" x14ac:dyDescent="0.25">
      <c r="A625" s="27"/>
      <c r="B625" s="28"/>
      <c r="C625" s="29"/>
      <c r="D625" s="29"/>
      <c r="E625" s="29"/>
      <c r="F625" s="29"/>
      <c r="G625" s="29"/>
      <c r="H625" s="29"/>
      <c r="I625" s="3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23.25" customHeight="1" x14ac:dyDescent="0.25">
      <c r="A626" s="27" t="s">
        <v>17</v>
      </c>
      <c r="B626" s="28" t="s">
        <v>75</v>
      </c>
      <c r="C626" s="29" t="s">
        <v>1661</v>
      </c>
      <c r="D626" s="29" t="s">
        <v>1662</v>
      </c>
      <c r="E626" s="29" t="s">
        <v>1663</v>
      </c>
      <c r="F626" s="29" t="s">
        <v>1664</v>
      </c>
      <c r="G626" s="29" t="s">
        <v>1665</v>
      </c>
      <c r="H626" s="29"/>
      <c r="I626" s="3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5.75" hidden="1" customHeight="1" x14ac:dyDescent="0.25">
      <c r="A627" s="27"/>
      <c r="B627" s="28"/>
      <c r="C627" s="29"/>
      <c r="D627" s="29"/>
      <c r="E627" s="29"/>
      <c r="F627" s="29"/>
      <c r="G627" s="29"/>
      <c r="H627" s="29"/>
      <c r="I627" s="3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23.25" customHeight="1" x14ac:dyDescent="0.25">
      <c r="A628" s="27" t="s">
        <v>17</v>
      </c>
      <c r="B628" s="28" t="s">
        <v>116</v>
      </c>
      <c r="C628" s="29" t="s">
        <v>1666</v>
      </c>
      <c r="D628" s="29" t="s">
        <v>1662</v>
      </c>
      <c r="E628" s="29" t="s">
        <v>1663</v>
      </c>
      <c r="F628" s="29" t="s">
        <v>1664</v>
      </c>
      <c r="G628" s="29" t="s">
        <v>1667</v>
      </c>
      <c r="H628" s="29"/>
      <c r="I628" s="3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5.75" hidden="1" customHeight="1" x14ac:dyDescent="0.25">
      <c r="A629" s="27"/>
      <c r="B629" s="28"/>
      <c r="C629" s="29" t="s">
        <v>1668</v>
      </c>
      <c r="D629" s="29"/>
      <c r="E629" s="29"/>
      <c r="F629" s="29"/>
      <c r="G629" s="29"/>
      <c r="H629" s="29"/>
      <c r="I629" s="3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5.75" hidden="1" customHeight="1" x14ac:dyDescent="0.25">
      <c r="A630" s="27"/>
      <c r="B630" s="28"/>
      <c r="C630" s="29"/>
      <c r="D630" s="29"/>
      <c r="E630" s="29"/>
      <c r="F630" s="29"/>
      <c r="G630" s="29"/>
      <c r="H630" s="29"/>
      <c r="I630" s="3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5.75" hidden="1" customHeight="1" x14ac:dyDescent="0.25">
      <c r="A631" s="27"/>
      <c r="B631" s="28"/>
      <c r="C631" s="29"/>
      <c r="D631" s="29"/>
      <c r="E631" s="29"/>
      <c r="F631" s="29"/>
      <c r="G631" s="29"/>
      <c r="H631" s="29"/>
      <c r="I631" s="3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45.75" customHeight="1" x14ac:dyDescent="0.25">
      <c r="A632" s="27" t="s">
        <v>17</v>
      </c>
      <c r="B632" s="28" t="s">
        <v>135</v>
      </c>
      <c r="C632" s="29" t="s">
        <v>1669</v>
      </c>
      <c r="D632" s="29" t="s">
        <v>1670</v>
      </c>
      <c r="E632" s="29">
        <v>89053514278</v>
      </c>
      <c r="F632" s="29" t="s">
        <v>1671</v>
      </c>
      <c r="G632" s="29" t="s">
        <v>1672</v>
      </c>
      <c r="H632" s="29"/>
      <c r="I632" s="3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5.75" hidden="1" customHeight="1" x14ac:dyDescent="0.25">
      <c r="A633" s="27"/>
      <c r="B633" s="28"/>
      <c r="C633" s="29"/>
      <c r="D633" s="29"/>
      <c r="E633" s="29"/>
      <c r="F633" s="29"/>
      <c r="G633" s="29"/>
      <c r="H633" s="29"/>
      <c r="I633" s="3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34.5" customHeight="1" x14ac:dyDescent="0.25">
      <c r="A634" s="27" t="s">
        <v>17</v>
      </c>
      <c r="B634" s="28" t="s">
        <v>141</v>
      </c>
      <c r="C634" s="29" t="s">
        <v>1673</v>
      </c>
      <c r="D634" s="29" t="s">
        <v>1674</v>
      </c>
      <c r="E634" s="29" t="s">
        <v>1675</v>
      </c>
      <c r="F634" s="29" t="s">
        <v>1676</v>
      </c>
      <c r="G634" s="29" t="s">
        <v>1677</v>
      </c>
      <c r="H634" s="29"/>
      <c r="I634" s="3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5.75" hidden="1" customHeight="1" x14ac:dyDescent="0.25">
      <c r="A635" s="27"/>
      <c r="B635" s="28"/>
      <c r="C635" s="29"/>
      <c r="D635" s="29"/>
      <c r="E635" s="29"/>
      <c r="F635" s="29"/>
      <c r="G635" s="29"/>
      <c r="H635" s="29"/>
      <c r="I635" s="3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5.75" hidden="1" customHeight="1" x14ac:dyDescent="0.25">
      <c r="A636" s="27"/>
      <c r="B636" s="28"/>
      <c r="C636" s="29"/>
      <c r="D636" s="29"/>
      <c r="E636" s="29"/>
      <c r="F636" s="29"/>
      <c r="G636" s="29"/>
      <c r="H636" s="29"/>
      <c r="I636" s="3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23.25" customHeight="1" x14ac:dyDescent="0.25">
      <c r="A637" s="27" t="s">
        <v>17</v>
      </c>
      <c r="B637" s="28" t="s">
        <v>164</v>
      </c>
      <c r="C637" s="29" t="s">
        <v>1678</v>
      </c>
      <c r="D637" s="29" t="s">
        <v>1679</v>
      </c>
      <c r="E637" s="29">
        <v>89639015380</v>
      </c>
      <c r="F637" s="29" t="s">
        <v>1680</v>
      </c>
      <c r="G637" s="29" t="s">
        <v>1681</v>
      </c>
      <c r="H637" s="29"/>
      <c r="I637" s="3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5.75" hidden="1" customHeight="1" x14ac:dyDescent="0.25">
      <c r="A638" s="27"/>
      <c r="B638" s="28"/>
      <c r="C638" s="29"/>
      <c r="D638" s="29"/>
      <c r="E638" s="29"/>
      <c r="F638" s="29"/>
      <c r="G638" s="29"/>
      <c r="H638" s="29"/>
      <c r="I638" s="3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23.25" customHeight="1" x14ac:dyDescent="0.25">
      <c r="A639" s="27" t="s">
        <v>17</v>
      </c>
      <c r="B639" s="28" t="s">
        <v>174</v>
      </c>
      <c r="C639" s="29" t="s">
        <v>1682</v>
      </c>
      <c r="D639" s="29" t="s">
        <v>1683</v>
      </c>
      <c r="E639" s="29">
        <v>89373071548</v>
      </c>
      <c r="F639" s="29" t="s">
        <v>1684</v>
      </c>
      <c r="G639" s="29" t="s">
        <v>1685</v>
      </c>
      <c r="H639" s="29"/>
      <c r="I639" s="3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5.75" hidden="1" customHeight="1" x14ac:dyDescent="0.25">
      <c r="A640" s="27"/>
      <c r="B640" s="28"/>
      <c r="C640" s="29"/>
      <c r="D640" s="29"/>
      <c r="E640" s="29"/>
      <c r="F640" s="29"/>
      <c r="G640" s="29" t="s">
        <v>1686</v>
      </c>
      <c r="H640" s="29"/>
      <c r="I640" s="3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34.5" customHeight="1" x14ac:dyDescent="0.25">
      <c r="A641" s="27" t="s">
        <v>17</v>
      </c>
      <c r="B641" s="28" t="s">
        <v>216</v>
      </c>
      <c r="C641" s="29" t="s">
        <v>1655</v>
      </c>
      <c r="D641" s="29" t="s">
        <v>1687</v>
      </c>
      <c r="E641" s="29" t="s">
        <v>1688</v>
      </c>
      <c r="F641" s="29" t="s">
        <v>1689</v>
      </c>
      <c r="G641" s="29" t="s">
        <v>1690</v>
      </c>
      <c r="H641" s="29"/>
      <c r="I641" s="3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5.75" hidden="1" customHeight="1" x14ac:dyDescent="0.25">
      <c r="A642" s="27"/>
      <c r="B642" s="28"/>
      <c r="C642" s="29"/>
      <c r="D642" s="29"/>
      <c r="E642" s="29"/>
      <c r="F642" s="29"/>
      <c r="G642" s="29"/>
      <c r="H642" s="29"/>
      <c r="I642" s="3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5.75" hidden="1" customHeight="1" x14ac:dyDescent="0.25">
      <c r="A643" s="27"/>
      <c r="B643" s="28"/>
      <c r="C643" s="29"/>
      <c r="D643" s="29"/>
      <c r="E643" s="29" t="s">
        <v>1691</v>
      </c>
      <c r="F643" s="29"/>
      <c r="G643" s="29"/>
      <c r="H643" s="29"/>
      <c r="I643" s="3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5.75" hidden="1" customHeight="1" x14ac:dyDescent="0.25">
      <c r="A644" s="27"/>
      <c r="B644" s="28"/>
      <c r="C644" s="29"/>
      <c r="D644" s="29"/>
      <c r="E644" s="29"/>
      <c r="F644" s="29"/>
      <c r="G644" s="29"/>
      <c r="H644" s="29"/>
      <c r="I644" s="3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23.25" customHeight="1" x14ac:dyDescent="0.25">
      <c r="A645" s="27" t="s">
        <v>17</v>
      </c>
      <c r="B645" s="28" t="s">
        <v>243</v>
      </c>
      <c r="C645" s="41" t="s">
        <v>1692</v>
      </c>
      <c r="D645" s="41" t="s">
        <v>1693</v>
      </c>
      <c r="E645" s="41">
        <v>89374772999</v>
      </c>
      <c r="F645" s="41" t="s">
        <v>1694</v>
      </c>
      <c r="G645" s="41" t="s">
        <v>1695</v>
      </c>
      <c r="H645" s="41"/>
      <c r="I645" s="3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5.75" hidden="1" customHeight="1" x14ac:dyDescent="0.25">
      <c r="A646" s="27"/>
      <c r="B646" s="28"/>
      <c r="C646" s="41"/>
      <c r="D646" s="41"/>
      <c r="E646" s="41"/>
      <c r="F646" s="41"/>
      <c r="G646" s="41"/>
      <c r="H646" s="41"/>
      <c r="I646" s="3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23.25" customHeight="1" x14ac:dyDescent="0.25">
      <c r="A647" s="27" t="s">
        <v>17</v>
      </c>
      <c r="B647" s="28" t="s">
        <v>282</v>
      </c>
      <c r="C647" s="41" t="s">
        <v>1696</v>
      </c>
      <c r="D647" s="41" t="s">
        <v>1697</v>
      </c>
      <c r="E647" s="41">
        <v>89276394436</v>
      </c>
      <c r="F647" s="41" t="s">
        <v>1698</v>
      </c>
      <c r="G647" s="41" t="s">
        <v>1695</v>
      </c>
      <c r="H647" s="41"/>
      <c r="I647" s="3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5.75" hidden="1" customHeight="1" x14ac:dyDescent="0.25">
      <c r="A648" s="27"/>
      <c r="B648" s="28"/>
      <c r="C648" s="41"/>
      <c r="D648" s="41"/>
      <c r="E648" s="41"/>
      <c r="F648" s="41"/>
      <c r="G648" s="41"/>
      <c r="H648" s="41"/>
      <c r="I648" s="3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23.25" customHeight="1" x14ac:dyDescent="0.25">
      <c r="A649" s="27" t="s">
        <v>17</v>
      </c>
      <c r="B649" s="28" t="s">
        <v>310</v>
      </c>
      <c r="C649" s="41" t="s">
        <v>1699</v>
      </c>
      <c r="D649" s="41" t="s">
        <v>1700</v>
      </c>
      <c r="E649" s="41">
        <v>89279497786</v>
      </c>
      <c r="F649" s="41" t="s">
        <v>1701</v>
      </c>
      <c r="G649" s="41" t="s">
        <v>1695</v>
      </c>
      <c r="H649" s="41"/>
      <c r="I649" s="3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5.75" hidden="1" customHeight="1" x14ac:dyDescent="0.25">
      <c r="A650" s="27"/>
      <c r="B650" s="28"/>
      <c r="C650" s="41"/>
      <c r="D650" s="41"/>
      <c r="E650" s="41"/>
      <c r="F650" s="41"/>
      <c r="G650" s="41"/>
      <c r="H650" s="41"/>
      <c r="I650" s="3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23.25" customHeight="1" x14ac:dyDescent="0.25">
      <c r="A651" s="27" t="s">
        <v>17</v>
      </c>
      <c r="B651" s="28" t="s">
        <v>397</v>
      </c>
      <c r="C651" s="41" t="s">
        <v>1702</v>
      </c>
      <c r="D651" s="41" t="s">
        <v>1703</v>
      </c>
      <c r="E651" s="41">
        <v>89279502718</v>
      </c>
      <c r="F651" s="41" t="s">
        <v>1704</v>
      </c>
      <c r="G651" s="41" t="s">
        <v>1695</v>
      </c>
      <c r="H651" s="41"/>
      <c r="I651" s="3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5.75" hidden="1" customHeight="1" x14ac:dyDescent="0.25">
      <c r="A652" s="27"/>
      <c r="B652" s="28"/>
      <c r="C652" s="41"/>
      <c r="D652" s="41"/>
      <c r="E652" s="41"/>
      <c r="F652" s="41"/>
      <c r="G652" s="41"/>
      <c r="H652" s="41"/>
      <c r="I652" s="3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23.25" customHeight="1" x14ac:dyDescent="0.25">
      <c r="A653" s="27" t="s">
        <v>17</v>
      </c>
      <c r="B653" s="28" t="s">
        <v>414</v>
      </c>
      <c r="C653" s="41" t="s">
        <v>1705</v>
      </c>
      <c r="D653" s="41" t="s">
        <v>1706</v>
      </c>
      <c r="E653" s="41">
        <v>89279537384</v>
      </c>
      <c r="F653" s="41" t="s">
        <v>1707</v>
      </c>
      <c r="G653" s="41" t="s">
        <v>1695</v>
      </c>
      <c r="H653" s="41"/>
      <c r="I653" s="3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5.75" hidden="1" customHeight="1" x14ac:dyDescent="0.25">
      <c r="A654" s="27"/>
      <c r="B654" s="28"/>
      <c r="C654" s="41"/>
      <c r="D654" s="41"/>
      <c r="E654" s="41"/>
      <c r="F654" s="41"/>
      <c r="G654" s="41"/>
      <c r="H654" s="41"/>
      <c r="I654" s="3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23.25" customHeight="1" x14ac:dyDescent="0.25">
      <c r="A655" s="27" t="s">
        <v>17</v>
      </c>
      <c r="B655" s="28" t="s">
        <v>425</v>
      </c>
      <c r="C655" s="41" t="s">
        <v>1708</v>
      </c>
      <c r="D655" s="41" t="s">
        <v>1709</v>
      </c>
      <c r="E655" s="41">
        <v>89371668433</v>
      </c>
      <c r="F655" s="41" t="s">
        <v>1710</v>
      </c>
      <c r="G655" s="41" t="s">
        <v>1695</v>
      </c>
      <c r="H655" s="41"/>
      <c r="I655" s="3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5.75" hidden="1" customHeight="1" x14ac:dyDescent="0.25">
      <c r="A656" s="27"/>
      <c r="B656" s="28"/>
      <c r="C656" s="41"/>
      <c r="D656" s="41"/>
      <c r="E656" s="41"/>
      <c r="F656" s="41"/>
      <c r="G656" s="41"/>
      <c r="H656" s="41"/>
      <c r="I656" s="3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5.75" hidden="1" customHeight="1" x14ac:dyDescent="0.25">
      <c r="A657" s="27"/>
      <c r="B657" s="28"/>
      <c r="C657" s="41"/>
      <c r="D657" s="41"/>
      <c r="E657" s="41"/>
      <c r="F657" s="41"/>
      <c r="G657" s="41"/>
      <c r="H657" s="41"/>
      <c r="I657" s="3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23.25" customHeight="1" x14ac:dyDescent="0.25">
      <c r="A658" s="27" t="s">
        <v>17</v>
      </c>
      <c r="B658" s="28" t="s">
        <v>483</v>
      </c>
      <c r="C658" s="41" t="s">
        <v>1711</v>
      </c>
      <c r="D658" s="41" t="s">
        <v>1712</v>
      </c>
      <c r="E658" s="41">
        <v>89374732364</v>
      </c>
      <c r="F658" s="41" t="s">
        <v>1713</v>
      </c>
      <c r="G658" s="41" t="s">
        <v>1695</v>
      </c>
      <c r="H658" s="41"/>
      <c r="I658" s="3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5.75" hidden="1" customHeight="1" x14ac:dyDescent="0.25">
      <c r="A659" s="27"/>
      <c r="B659" s="28"/>
      <c r="C659" s="41"/>
      <c r="D659" s="41"/>
      <c r="E659" s="41"/>
      <c r="F659" s="41"/>
      <c r="G659" s="41"/>
      <c r="H659" s="41"/>
      <c r="I659" s="3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23.25" customHeight="1" x14ac:dyDescent="0.25">
      <c r="A660" s="27" t="s">
        <v>17</v>
      </c>
      <c r="B660" s="28" t="s">
        <v>503</v>
      </c>
      <c r="C660" s="41" t="s">
        <v>1714</v>
      </c>
      <c r="D660" s="41" t="s">
        <v>1715</v>
      </c>
      <c r="E660" s="41">
        <v>89273116613</v>
      </c>
      <c r="F660" s="41" t="s">
        <v>1716</v>
      </c>
      <c r="G660" s="41" t="s">
        <v>1695</v>
      </c>
      <c r="H660" s="41"/>
      <c r="I660" s="3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5.75" hidden="1" customHeight="1" x14ac:dyDescent="0.25">
      <c r="A661" s="27"/>
      <c r="B661" s="28"/>
      <c r="C661" s="41"/>
      <c r="D661" s="41"/>
      <c r="E661" s="41"/>
      <c r="F661" s="41"/>
      <c r="G661" s="41"/>
      <c r="H661" s="41"/>
      <c r="I661" s="3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23.25" customHeight="1" x14ac:dyDescent="0.25">
      <c r="A662" s="27" t="s">
        <v>17</v>
      </c>
      <c r="B662" s="28" t="s">
        <v>520</v>
      </c>
      <c r="C662" s="41" t="s">
        <v>1717</v>
      </c>
      <c r="D662" s="41" t="s">
        <v>1718</v>
      </c>
      <c r="E662" s="41">
        <v>89276374186</v>
      </c>
      <c r="F662" s="41" t="s">
        <v>1719</v>
      </c>
      <c r="G662" s="41" t="s">
        <v>1695</v>
      </c>
      <c r="H662" s="41"/>
      <c r="I662" s="3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5.75" hidden="1" customHeight="1" x14ac:dyDescent="0.25">
      <c r="A663" s="27"/>
      <c r="B663" s="28"/>
      <c r="C663" s="41"/>
      <c r="D663" s="41"/>
      <c r="E663" s="41"/>
      <c r="F663" s="41"/>
      <c r="G663" s="41"/>
      <c r="H663" s="41"/>
      <c r="I663" s="3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23.25" customHeight="1" x14ac:dyDescent="0.25">
      <c r="A664" s="27" t="s">
        <v>17</v>
      </c>
      <c r="B664" s="28" t="s">
        <v>766</v>
      </c>
      <c r="C664" s="41" t="s">
        <v>1720</v>
      </c>
      <c r="D664" s="41" t="s">
        <v>1721</v>
      </c>
      <c r="E664" s="41">
        <v>89273051189</v>
      </c>
      <c r="F664" s="41" t="s">
        <v>1722</v>
      </c>
      <c r="G664" s="41" t="s">
        <v>1695</v>
      </c>
      <c r="H664" s="41"/>
      <c r="I664" s="3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5.75" hidden="1" customHeight="1" x14ac:dyDescent="0.25">
      <c r="A665" s="27"/>
      <c r="B665" s="28"/>
      <c r="C665" s="41"/>
      <c r="D665" s="41"/>
      <c r="E665" s="41"/>
      <c r="F665" s="41"/>
      <c r="G665" s="41"/>
      <c r="H665" s="41"/>
      <c r="I665" s="3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23.25" customHeight="1" x14ac:dyDescent="0.25">
      <c r="A666" s="27" t="s">
        <v>17</v>
      </c>
      <c r="B666" s="28" t="s">
        <v>786</v>
      </c>
      <c r="C666" s="41" t="s">
        <v>1723</v>
      </c>
      <c r="D666" s="41" t="s">
        <v>1724</v>
      </c>
      <c r="E666" s="41">
        <v>89378455443</v>
      </c>
      <c r="F666" s="41" t="s">
        <v>1725</v>
      </c>
      <c r="G666" s="41" t="s">
        <v>1695</v>
      </c>
      <c r="H666" s="41"/>
      <c r="I666" s="3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5.75" hidden="1" customHeight="1" x14ac:dyDescent="0.25">
      <c r="A667" s="27"/>
      <c r="B667" s="28"/>
      <c r="C667" s="41"/>
      <c r="D667" s="41"/>
      <c r="E667" s="41"/>
      <c r="F667" s="41"/>
      <c r="G667" s="41"/>
      <c r="H667" s="41"/>
      <c r="I667" s="3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23.25" customHeight="1" x14ac:dyDescent="0.25">
      <c r="A668" s="27" t="s">
        <v>17</v>
      </c>
      <c r="B668" s="28" t="s">
        <v>800</v>
      </c>
      <c r="C668" s="41" t="s">
        <v>1726</v>
      </c>
      <c r="D668" s="41" t="s">
        <v>1727</v>
      </c>
      <c r="E668" s="41">
        <v>89373214709</v>
      </c>
      <c r="F668" s="41" t="s">
        <v>1728</v>
      </c>
      <c r="G668" s="41" t="s">
        <v>1695</v>
      </c>
      <c r="H668" s="41"/>
      <c r="I668" s="3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5.75" hidden="1" customHeight="1" x14ac:dyDescent="0.25">
      <c r="A669" s="27"/>
      <c r="B669" s="28"/>
      <c r="C669" s="41"/>
      <c r="D669" s="41"/>
      <c r="E669" s="41"/>
      <c r="F669" s="41"/>
      <c r="G669" s="41"/>
      <c r="H669" s="41"/>
      <c r="I669" s="3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23.25" customHeight="1" x14ac:dyDescent="0.25">
      <c r="A670" s="27" t="s">
        <v>17</v>
      </c>
      <c r="B670" s="28" t="s">
        <v>806</v>
      </c>
      <c r="C670" s="41" t="s">
        <v>1729</v>
      </c>
      <c r="D670" s="41" t="s">
        <v>1730</v>
      </c>
      <c r="E670" s="41">
        <v>89270812634</v>
      </c>
      <c r="F670" s="41" t="s">
        <v>1731</v>
      </c>
      <c r="G670" s="41" t="s">
        <v>1695</v>
      </c>
      <c r="H670" s="41"/>
      <c r="I670" s="3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5.75" hidden="1" customHeight="1" x14ac:dyDescent="0.25">
      <c r="A671" s="27"/>
      <c r="B671" s="28"/>
      <c r="C671" s="41"/>
      <c r="D671" s="41"/>
      <c r="E671" s="41"/>
      <c r="F671" s="41"/>
      <c r="G671" s="41"/>
      <c r="H671" s="41"/>
      <c r="I671" s="3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23.25" customHeight="1" x14ac:dyDescent="0.25">
      <c r="A672" s="27" t="s">
        <v>17</v>
      </c>
      <c r="B672" s="28" t="s">
        <v>838</v>
      </c>
      <c r="C672" s="41" t="s">
        <v>1732</v>
      </c>
      <c r="D672" s="41" t="s">
        <v>1733</v>
      </c>
      <c r="E672" s="41">
        <v>89270855208</v>
      </c>
      <c r="F672" s="41" t="s">
        <v>1734</v>
      </c>
      <c r="G672" s="41" t="s">
        <v>1695</v>
      </c>
      <c r="H672" s="41"/>
      <c r="I672" s="3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5.75" hidden="1" customHeight="1" x14ac:dyDescent="0.25">
      <c r="A673" s="27"/>
      <c r="B673" s="28"/>
      <c r="C673" s="41"/>
      <c r="D673" s="41"/>
      <c r="E673" s="41"/>
      <c r="F673" s="41"/>
      <c r="G673" s="41"/>
      <c r="H673" s="41"/>
      <c r="I673" s="3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5.75" hidden="1" customHeight="1" x14ac:dyDescent="0.25">
      <c r="A674" s="27"/>
      <c r="B674" s="28"/>
      <c r="C674" s="41"/>
      <c r="D674" s="41"/>
      <c r="E674" s="41"/>
      <c r="F674" s="41"/>
      <c r="G674" s="41"/>
      <c r="H674" s="41"/>
      <c r="I674" s="3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23.25" customHeight="1" x14ac:dyDescent="0.25">
      <c r="A675" s="27" t="s">
        <v>17</v>
      </c>
      <c r="B675" s="28" t="s">
        <v>846</v>
      </c>
      <c r="C675" s="41" t="s">
        <v>1735</v>
      </c>
      <c r="D675" s="41" t="s">
        <v>1736</v>
      </c>
      <c r="E675" s="41">
        <v>89273365901</v>
      </c>
      <c r="F675" s="41" t="s">
        <v>1737</v>
      </c>
      <c r="G675" s="41" t="s">
        <v>1695</v>
      </c>
      <c r="H675" s="41"/>
      <c r="I675" s="3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5.75" hidden="1" customHeight="1" x14ac:dyDescent="0.25">
      <c r="A676" s="27"/>
      <c r="B676" s="28"/>
      <c r="C676" s="41"/>
      <c r="D676" s="41"/>
      <c r="E676" s="41"/>
      <c r="F676" s="41"/>
      <c r="G676" s="41"/>
      <c r="H676" s="41"/>
      <c r="I676" s="3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23.25" customHeight="1" x14ac:dyDescent="0.25">
      <c r="A677" s="27" t="s">
        <v>17</v>
      </c>
      <c r="B677" s="28" t="s">
        <v>1114</v>
      </c>
      <c r="C677" s="41" t="s">
        <v>1738</v>
      </c>
      <c r="D677" s="41" t="s">
        <v>1739</v>
      </c>
      <c r="E677" s="41">
        <v>89279526848</v>
      </c>
      <c r="F677" s="41" t="s">
        <v>1740</v>
      </c>
      <c r="G677" s="41" t="s">
        <v>1695</v>
      </c>
      <c r="H677" s="41"/>
      <c r="I677" s="3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5.75" hidden="1" customHeight="1" x14ac:dyDescent="0.25">
      <c r="A678" s="27"/>
      <c r="B678" s="28"/>
      <c r="C678" s="41"/>
      <c r="D678" s="41"/>
      <c r="E678" s="41"/>
      <c r="F678" s="41"/>
      <c r="G678" s="41"/>
      <c r="H678" s="41"/>
      <c r="I678" s="3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23.25" customHeight="1" x14ac:dyDescent="0.25">
      <c r="A679" s="27" t="s">
        <v>17</v>
      </c>
      <c r="B679" s="28" t="s">
        <v>1150</v>
      </c>
      <c r="C679" s="41" t="s">
        <v>1741</v>
      </c>
      <c r="D679" s="41" t="s">
        <v>1742</v>
      </c>
      <c r="E679" s="41">
        <v>89373166016</v>
      </c>
      <c r="F679" s="41" t="s">
        <v>1743</v>
      </c>
      <c r="G679" s="41" t="s">
        <v>1695</v>
      </c>
      <c r="H679" s="41"/>
      <c r="I679" s="3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5.75" hidden="1" customHeight="1" x14ac:dyDescent="0.25">
      <c r="A680" s="27"/>
      <c r="B680" s="28"/>
      <c r="C680" s="41"/>
      <c r="D680" s="41"/>
      <c r="E680" s="41"/>
      <c r="F680" s="41"/>
      <c r="G680" s="41"/>
      <c r="H680" s="41"/>
      <c r="I680" s="3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23.25" customHeight="1" x14ac:dyDescent="0.25">
      <c r="A681" s="27" t="s">
        <v>17</v>
      </c>
      <c r="B681" s="28" t="s">
        <v>1159</v>
      </c>
      <c r="C681" s="41" t="s">
        <v>1744</v>
      </c>
      <c r="D681" s="41" t="s">
        <v>1745</v>
      </c>
      <c r="E681" s="41">
        <v>89272328158</v>
      </c>
      <c r="F681" s="41" t="s">
        <v>1746</v>
      </c>
      <c r="G681" s="41" t="s">
        <v>1695</v>
      </c>
      <c r="H681" s="41"/>
      <c r="I681" s="3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9.75" hidden="1" customHeight="1" x14ac:dyDescent="0.25">
      <c r="A682" s="27"/>
      <c r="B682" s="28"/>
      <c r="C682" s="41"/>
      <c r="D682" s="41"/>
      <c r="E682" s="41"/>
      <c r="F682" s="41"/>
      <c r="G682" s="41"/>
      <c r="H682" s="41"/>
      <c r="I682" s="3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27" customHeight="1" x14ac:dyDescent="0.25">
      <c r="A683" s="27" t="s">
        <v>17</v>
      </c>
      <c r="B683" s="28" t="s">
        <v>1279</v>
      </c>
      <c r="C683" s="29" t="s">
        <v>1378</v>
      </c>
      <c r="D683" s="29" t="s">
        <v>1747</v>
      </c>
      <c r="E683" s="29" t="s">
        <v>1748</v>
      </c>
      <c r="F683" s="29" t="s">
        <v>1749</v>
      </c>
      <c r="G683" s="29" t="s">
        <v>1750</v>
      </c>
      <c r="H683" s="54" t="s">
        <v>1751</v>
      </c>
      <c r="I683" s="3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5.75" hidden="1" customHeight="1" x14ac:dyDescent="0.25">
      <c r="A684" s="27"/>
      <c r="B684" s="28"/>
      <c r="C684" s="29"/>
      <c r="D684" s="29"/>
      <c r="E684" s="29"/>
      <c r="F684" s="29"/>
      <c r="G684" s="29"/>
      <c r="H684" s="54"/>
      <c r="I684" s="3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23.25" customHeight="1" x14ac:dyDescent="0.25">
      <c r="A685" s="27" t="s">
        <v>17</v>
      </c>
      <c r="B685" s="28" t="s">
        <v>1310</v>
      </c>
      <c r="C685" s="29" t="s">
        <v>1752</v>
      </c>
      <c r="D685" s="29" t="s">
        <v>1753</v>
      </c>
      <c r="E685" s="29" t="s">
        <v>1754</v>
      </c>
      <c r="F685" s="29" t="s">
        <v>1755</v>
      </c>
      <c r="G685" s="29" t="s">
        <v>1756</v>
      </c>
      <c r="H685" s="29"/>
      <c r="I685" s="3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5.75" hidden="1" customHeight="1" x14ac:dyDescent="0.25">
      <c r="A686" s="27"/>
      <c r="B686" s="28"/>
      <c r="C686" s="29"/>
      <c r="D686" s="29"/>
      <c r="E686" s="29"/>
      <c r="F686" s="29"/>
      <c r="G686" s="29"/>
      <c r="H686" s="29"/>
      <c r="I686" s="3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23.25" customHeight="1" x14ac:dyDescent="0.25">
      <c r="A687" s="27" t="s">
        <v>17</v>
      </c>
      <c r="B687" s="28" t="s">
        <v>1320</v>
      </c>
      <c r="C687" s="29" t="s">
        <v>1757</v>
      </c>
      <c r="D687" s="29" t="s">
        <v>1758</v>
      </c>
      <c r="E687" s="29" t="s">
        <v>1759</v>
      </c>
      <c r="F687" s="29" t="s">
        <v>1760</v>
      </c>
      <c r="G687" s="29" t="s">
        <v>1761</v>
      </c>
      <c r="H687" s="43" t="s">
        <v>1762</v>
      </c>
      <c r="I687" s="3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5.75" hidden="1" customHeight="1" x14ac:dyDescent="0.25">
      <c r="A688" s="27"/>
      <c r="B688" s="28"/>
      <c r="C688" s="29" t="s">
        <v>1763</v>
      </c>
      <c r="D688" s="29"/>
      <c r="E688" s="29" t="s">
        <v>1764</v>
      </c>
      <c r="F688" s="29"/>
      <c r="G688" s="29"/>
      <c r="H688" s="29"/>
      <c r="I688" s="3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5.75" hidden="1" customHeight="1" x14ac:dyDescent="0.25">
      <c r="A689" s="27"/>
      <c r="B689" s="28"/>
      <c r="C689" s="29"/>
      <c r="D689" s="29"/>
      <c r="E689" s="29"/>
      <c r="F689" s="29"/>
      <c r="G689" s="29"/>
      <c r="H689" s="29"/>
      <c r="I689" s="3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23.25" customHeight="1" x14ac:dyDescent="0.25">
      <c r="A690" s="27" t="s">
        <v>17</v>
      </c>
      <c r="B690" s="28" t="s">
        <v>1336</v>
      </c>
      <c r="C690" s="29" t="s">
        <v>1765</v>
      </c>
      <c r="D690" s="29" t="s">
        <v>1766</v>
      </c>
      <c r="E690" s="29">
        <v>89273305166</v>
      </c>
      <c r="F690" s="29" t="s">
        <v>1767</v>
      </c>
      <c r="G690" s="29" t="s">
        <v>1768</v>
      </c>
      <c r="H690" s="29"/>
      <c r="I690" s="3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5.75" hidden="1" customHeight="1" x14ac:dyDescent="0.25">
      <c r="A691" s="27"/>
      <c r="B691" s="28"/>
      <c r="C691" s="29"/>
      <c r="D691" s="29"/>
      <c r="E691" s="29"/>
      <c r="F691" s="29"/>
      <c r="G691" s="29"/>
      <c r="H691" s="29"/>
      <c r="I691" s="3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23.25" customHeight="1" x14ac:dyDescent="0.25">
      <c r="A692" s="27" t="s">
        <v>17</v>
      </c>
      <c r="B692" s="28" t="s">
        <v>1355</v>
      </c>
      <c r="C692" s="29" t="s">
        <v>1769</v>
      </c>
      <c r="D692" s="29" t="s">
        <v>1770</v>
      </c>
      <c r="E692" s="29">
        <v>89174919373</v>
      </c>
      <c r="F692" s="29" t="s">
        <v>1771</v>
      </c>
      <c r="G692" s="29" t="s">
        <v>1772</v>
      </c>
      <c r="H692" s="29"/>
      <c r="I692" s="3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5.75" hidden="1" customHeight="1" x14ac:dyDescent="0.25">
      <c r="A693" s="27"/>
      <c r="B693" s="28"/>
      <c r="C693" s="29"/>
      <c r="D693" s="29"/>
      <c r="E693" s="29"/>
      <c r="F693" s="29"/>
      <c r="G693" s="29"/>
      <c r="H693" s="29"/>
      <c r="I693" s="3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5.75" hidden="1" customHeight="1" x14ac:dyDescent="0.25">
      <c r="A694" s="27"/>
      <c r="B694" s="28"/>
      <c r="C694" s="29"/>
      <c r="D694" s="29"/>
      <c r="E694" s="29"/>
      <c r="F694" s="29"/>
      <c r="G694" s="29"/>
      <c r="H694" s="29"/>
      <c r="I694" s="3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34.5" customHeight="1" x14ac:dyDescent="0.25">
      <c r="A695" s="27" t="s">
        <v>17</v>
      </c>
      <c r="B695" s="28" t="s">
        <v>1377</v>
      </c>
      <c r="C695" s="29" t="s">
        <v>1773</v>
      </c>
      <c r="D695" s="29" t="s">
        <v>1774</v>
      </c>
      <c r="E695" s="29">
        <v>89373175406</v>
      </c>
      <c r="F695" s="29" t="s">
        <v>1775</v>
      </c>
      <c r="G695" s="29" t="s">
        <v>1776</v>
      </c>
      <c r="H695" s="29"/>
      <c r="I695" s="3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5.75" hidden="1" customHeight="1" x14ac:dyDescent="0.25">
      <c r="A696" s="27"/>
      <c r="B696" s="28"/>
      <c r="C696" s="29"/>
      <c r="D696" s="29"/>
      <c r="E696" s="29"/>
      <c r="F696" s="29"/>
      <c r="G696" s="29"/>
      <c r="H696" s="29"/>
      <c r="I696" s="3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22.5" customHeight="1" x14ac:dyDescent="0.25">
      <c r="A697" s="27" t="s">
        <v>17</v>
      </c>
      <c r="B697" s="28" t="s">
        <v>1471</v>
      </c>
      <c r="C697" s="29" t="s">
        <v>1777</v>
      </c>
      <c r="D697" s="29" t="s">
        <v>1778</v>
      </c>
      <c r="E697" s="29" t="s">
        <v>1779</v>
      </c>
      <c r="F697" s="29" t="s">
        <v>1780</v>
      </c>
      <c r="G697" s="29" t="s">
        <v>1781</v>
      </c>
      <c r="H697" s="29"/>
      <c r="I697" s="3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5.75" hidden="1" customHeight="1" x14ac:dyDescent="0.25">
      <c r="A698" s="27"/>
      <c r="B698" s="28"/>
      <c r="C698" s="29"/>
      <c r="D698" s="29"/>
      <c r="E698" s="29" t="s">
        <v>1782</v>
      </c>
      <c r="F698" s="29"/>
      <c r="G698" s="29" t="s">
        <v>1783</v>
      </c>
      <c r="H698" s="29"/>
      <c r="I698" s="3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5.75" hidden="1" customHeight="1" x14ac:dyDescent="0.25">
      <c r="A699" s="27"/>
      <c r="B699" s="28"/>
      <c r="C699" s="29"/>
      <c r="D699" s="29"/>
      <c r="E699" s="29"/>
      <c r="F699" s="29"/>
      <c r="G699" s="29"/>
      <c r="H699" s="29"/>
      <c r="I699" s="3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57" customHeight="1" x14ac:dyDescent="0.25">
      <c r="A700" s="27" t="s">
        <v>17</v>
      </c>
      <c r="B700" s="28" t="s">
        <v>1784</v>
      </c>
      <c r="C700" s="29" t="s">
        <v>1785</v>
      </c>
      <c r="D700" s="29" t="s">
        <v>1786</v>
      </c>
      <c r="E700" s="29" t="s">
        <v>1787</v>
      </c>
      <c r="F700" s="29" t="s">
        <v>1788</v>
      </c>
      <c r="G700" s="29" t="s">
        <v>1789</v>
      </c>
      <c r="H700" s="29"/>
      <c r="I700" s="3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5.75" hidden="1" customHeight="1" x14ac:dyDescent="0.25">
      <c r="A701" s="27"/>
      <c r="B701" s="28"/>
      <c r="C701" s="29"/>
      <c r="D701" s="29"/>
      <c r="E701" s="29"/>
      <c r="F701" s="29"/>
      <c r="G701" s="29"/>
      <c r="H701" s="29"/>
      <c r="I701" s="3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57" customHeight="1" x14ac:dyDescent="0.25">
      <c r="A702" s="27" t="s">
        <v>17</v>
      </c>
      <c r="B702" s="28" t="s">
        <v>1790</v>
      </c>
      <c r="C702" s="29" t="s">
        <v>1791</v>
      </c>
      <c r="D702" s="29" t="s">
        <v>1792</v>
      </c>
      <c r="E702" s="29" t="s">
        <v>1793</v>
      </c>
      <c r="F702" s="29" t="s">
        <v>1794</v>
      </c>
      <c r="G702" s="29" t="s">
        <v>1795</v>
      </c>
      <c r="H702" s="29"/>
      <c r="I702" s="3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5.75" hidden="1" customHeight="1" x14ac:dyDescent="0.25">
      <c r="A703" s="27"/>
      <c r="B703" s="28"/>
      <c r="C703" s="29"/>
      <c r="D703" s="29"/>
      <c r="E703" s="29"/>
      <c r="F703" s="29"/>
      <c r="G703" s="29"/>
      <c r="H703" s="29"/>
      <c r="I703" s="3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57" customHeight="1" x14ac:dyDescent="0.25">
      <c r="A704" s="27" t="s">
        <v>17</v>
      </c>
      <c r="B704" s="28" t="s">
        <v>1796</v>
      </c>
      <c r="C704" s="29" t="s">
        <v>1797</v>
      </c>
      <c r="D704" s="29" t="s">
        <v>1798</v>
      </c>
      <c r="E704" s="29" t="s">
        <v>1799</v>
      </c>
      <c r="F704" s="29" t="s">
        <v>1800</v>
      </c>
      <c r="G704" s="29" t="s">
        <v>1801</v>
      </c>
      <c r="H704" s="29"/>
      <c r="I704" s="3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5.75" hidden="1" customHeight="1" x14ac:dyDescent="0.25">
      <c r="A705" s="27"/>
      <c r="B705" s="28"/>
      <c r="C705" s="29"/>
      <c r="D705" s="29"/>
      <c r="E705" s="29"/>
      <c r="F705" s="29"/>
      <c r="G705" s="29"/>
      <c r="H705" s="29"/>
      <c r="I705" s="3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57" customHeight="1" x14ac:dyDescent="0.25">
      <c r="A706" s="27" t="s">
        <v>17</v>
      </c>
      <c r="B706" s="28" t="s">
        <v>1802</v>
      </c>
      <c r="C706" s="29" t="s">
        <v>1803</v>
      </c>
      <c r="D706" s="29" t="s">
        <v>1804</v>
      </c>
      <c r="E706" s="29" t="s">
        <v>1805</v>
      </c>
      <c r="F706" s="29" t="s">
        <v>1806</v>
      </c>
      <c r="G706" s="29" t="s">
        <v>1807</v>
      </c>
      <c r="H706" s="29"/>
      <c r="I706" s="3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5.75" hidden="1" customHeight="1" x14ac:dyDescent="0.25">
      <c r="A707" s="27"/>
      <c r="B707" s="28"/>
      <c r="C707" s="29"/>
      <c r="D707" s="29"/>
      <c r="E707" s="29"/>
      <c r="F707" s="29"/>
      <c r="G707" s="29"/>
      <c r="H707" s="29"/>
      <c r="I707" s="3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57" customHeight="1" x14ac:dyDescent="0.25">
      <c r="A708" s="27" t="s">
        <v>17</v>
      </c>
      <c r="B708" s="28" t="s">
        <v>1808</v>
      </c>
      <c r="C708" s="29" t="s">
        <v>1809</v>
      </c>
      <c r="D708" s="29" t="s">
        <v>1810</v>
      </c>
      <c r="E708" s="29" t="s">
        <v>1811</v>
      </c>
      <c r="F708" s="29" t="s">
        <v>1812</v>
      </c>
      <c r="G708" s="29" t="s">
        <v>1813</v>
      </c>
      <c r="H708" s="29"/>
      <c r="I708" s="3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5.75" hidden="1" customHeight="1" x14ac:dyDescent="0.25">
      <c r="A709" s="27"/>
      <c r="B709" s="28"/>
      <c r="C709" s="29"/>
      <c r="D709" s="29"/>
      <c r="E709" s="29"/>
      <c r="F709" s="29"/>
      <c r="G709" s="29"/>
      <c r="H709" s="29"/>
      <c r="I709" s="3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23.25" customHeight="1" x14ac:dyDescent="0.25">
      <c r="A710" s="27" t="s">
        <v>17</v>
      </c>
      <c r="B710" s="28" t="s">
        <v>1814</v>
      </c>
      <c r="C710" s="29" t="s">
        <v>1815</v>
      </c>
      <c r="D710" s="29" t="s">
        <v>1816</v>
      </c>
      <c r="E710" s="29" t="s">
        <v>1817</v>
      </c>
      <c r="F710" s="29" t="s">
        <v>1818</v>
      </c>
      <c r="G710" s="29" t="s">
        <v>1819</v>
      </c>
      <c r="H710" s="29"/>
      <c r="I710" s="3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5.75" hidden="1" customHeight="1" x14ac:dyDescent="0.25">
      <c r="A711" s="27"/>
      <c r="B711" s="28"/>
      <c r="C711" s="29"/>
      <c r="D711" s="29"/>
      <c r="E711" s="29"/>
      <c r="F711" s="29"/>
      <c r="G711" s="29"/>
      <c r="H711" s="29"/>
      <c r="I711" s="3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45.75" customHeight="1" x14ac:dyDescent="0.25">
      <c r="A712" s="27" t="s">
        <v>17</v>
      </c>
      <c r="B712" s="28" t="s">
        <v>1820</v>
      </c>
      <c r="C712" s="29" t="s">
        <v>1821</v>
      </c>
      <c r="D712" s="29" t="s">
        <v>1822</v>
      </c>
      <c r="E712" s="29" t="s">
        <v>1823</v>
      </c>
      <c r="F712" s="29" t="s">
        <v>1824</v>
      </c>
      <c r="G712" s="29" t="s">
        <v>1825</v>
      </c>
      <c r="H712" s="43" t="s">
        <v>1826</v>
      </c>
      <c r="I712" s="3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5.75" hidden="1" customHeight="1" x14ac:dyDescent="0.25">
      <c r="A713" s="27"/>
      <c r="B713" s="28"/>
      <c r="C713" s="29"/>
      <c r="D713" s="29"/>
      <c r="E713" s="29"/>
      <c r="F713" s="29"/>
      <c r="G713" s="29"/>
      <c r="H713" s="29"/>
      <c r="I713" s="3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34.5" customHeight="1" x14ac:dyDescent="0.25">
      <c r="A714" s="27" t="s">
        <v>17</v>
      </c>
      <c r="B714" s="28" t="s">
        <v>1827</v>
      </c>
      <c r="C714" s="29" t="s">
        <v>1828</v>
      </c>
      <c r="D714" s="29" t="s">
        <v>1829</v>
      </c>
      <c r="E714" s="29" t="s">
        <v>1830</v>
      </c>
      <c r="F714" s="29" t="s">
        <v>1831</v>
      </c>
      <c r="G714" s="29" t="s">
        <v>1832</v>
      </c>
      <c r="H714" s="29"/>
      <c r="I714" s="3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5.75" hidden="1" customHeight="1" x14ac:dyDescent="0.25">
      <c r="A715" s="27"/>
      <c r="B715" s="28"/>
      <c r="C715" s="29" t="s">
        <v>1833</v>
      </c>
      <c r="D715" s="29"/>
      <c r="E715" s="29"/>
      <c r="F715" s="29"/>
      <c r="G715" s="29"/>
      <c r="H715" s="29"/>
      <c r="I715" s="3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23.25" customHeight="1" x14ac:dyDescent="0.25">
      <c r="A716" s="27" t="s">
        <v>17</v>
      </c>
      <c r="B716" s="28" t="s">
        <v>1834</v>
      </c>
      <c r="C716" s="29" t="s">
        <v>1835</v>
      </c>
      <c r="D716" s="29" t="s">
        <v>1836</v>
      </c>
      <c r="E716" s="29" t="s">
        <v>1837</v>
      </c>
      <c r="F716" s="29" t="s">
        <v>1838</v>
      </c>
      <c r="G716" s="29" t="s">
        <v>1839</v>
      </c>
      <c r="H716" s="29"/>
      <c r="I716" s="3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5.75" hidden="1" customHeight="1" x14ac:dyDescent="0.25">
      <c r="A717" s="27"/>
      <c r="B717" s="28"/>
      <c r="C717" s="29"/>
      <c r="D717" s="29"/>
      <c r="E717" s="29" t="s">
        <v>1840</v>
      </c>
      <c r="F717" s="29"/>
      <c r="G717" s="29"/>
      <c r="H717" s="29"/>
      <c r="I717" s="3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5.75" hidden="1" customHeight="1" x14ac:dyDescent="0.25">
      <c r="A718" s="27"/>
      <c r="B718" s="28"/>
      <c r="C718" s="29"/>
      <c r="D718" s="29"/>
      <c r="E718" s="29"/>
      <c r="F718" s="29"/>
      <c r="G718" s="29"/>
      <c r="H718" s="29"/>
      <c r="I718" s="3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34.5" customHeight="1" x14ac:dyDescent="0.25">
      <c r="A719" s="27" t="s">
        <v>17</v>
      </c>
      <c r="B719" s="28" t="s">
        <v>1841</v>
      </c>
      <c r="C719" s="29" t="s">
        <v>1842</v>
      </c>
      <c r="D719" s="29" t="s">
        <v>1843</v>
      </c>
      <c r="E719" s="29" t="s">
        <v>1844</v>
      </c>
      <c r="F719" s="29" t="s">
        <v>1845</v>
      </c>
      <c r="G719" s="29" t="s">
        <v>1846</v>
      </c>
      <c r="H719" s="29"/>
      <c r="I719" s="3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5.75" hidden="1" customHeight="1" x14ac:dyDescent="0.25">
      <c r="A720" s="27"/>
      <c r="B720" s="28"/>
      <c r="C720" s="29"/>
      <c r="D720" s="29"/>
      <c r="E720" s="29" t="s">
        <v>1847</v>
      </c>
      <c r="F720" s="29"/>
      <c r="G720" s="29"/>
      <c r="H720" s="29"/>
      <c r="I720" s="3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5.75" hidden="1" customHeight="1" x14ac:dyDescent="0.25">
      <c r="A721" s="27"/>
      <c r="B721" s="28"/>
      <c r="C721" s="29"/>
      <c r="D721" s="29"/>
      <c r="E721" s="29"/>
      <c r="F721" s="29"/>
      <c r="G721" s="29"/>
      <c r="H721" s="29"/>
      <c r="I721" s="3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57" customHeight="1" x14ac:dyDescent="0.25">
      <c r="A722" s="27" t="s">
        <v>17</v>
      </c>
      <c r="B722" s="28" t="s">
        <v>1848</v>
      </c>
      <c r="C722" s="29" t="s">
        <v>1849</v>
      </c>
      <c r="D722" s="29" t="s">
        <v>1850</v>
      </c>
      <c r="E722" s="29" t="s">
        <v>1851</v>
      </c>
      <c r="F722" s="29" t="s">
        <v>1852</v>
      </c>
      <c r="G722" s="29" t="s">
        <v>1853</v>
      </c>
      <c r="H722" s="29"/>
      <c r="I722" s="3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5.75" hidden="1" customHeight="1" x14ac:dyDescent="0.25">
      <c r="A723" s="27"/>
      <c r="B723" s="28"/>
      <c r="C723" s="29"/>
      <c r="D723" s="29"/>
      <c r="E723" s="29" t="s">
        <v>1854</v>
      </c>
      <c r="F723" s="29"/>
      <c r="G723" s="29"/>
      <c r="H723" s="29"/>
      <c r="I723" s="3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5.75" hidden="1" customHeight="1" x14ac:dyDescent="0.25">
      <c r="A724" s="27"/>
      <c r="B724" s="28"/>
      <c r="C724" s="29"/>
      <c r="D724" s="29"/>
      <c r="E724" s="29"/>
      <c r="F724" s="29"/>
      <c r="G724" s="29"/>
      <c r="H724" s="29"/>
      <c r="I724" s="3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45.75" customHeight="1" x14ac:dyDescent="0.25">
      <c r="A725" s="27" t="s">
        <v>17</v>
      </c>
      <c r="B725" s="28" t="s">
        <v>1855</v>
      </c>
      <c r="C725" s="29" t="s">
        <v>1856</v>
      </c>
      <c r="D725" s="29" t="s">
        <v>1857</v>
      </c>
      <c r="E725" s="29" t="s">
        <v>1858</v>
      </c>
      <c r="F725" s="29" t="s">
        <v>1859</v>
      </c>
      <c r="G725" s="29" t="s">
        <v>1860</v>
      </c>
      <c r="H725" s="43" t="s">
        <v>1861</v>
      </c>
      <c r="I725" s="3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5.75" hidden="1" customHeight="1" x14ac:dyDescent="0.25">
      <c r="A726" s="27"/>
      <c r="B726" s="28"/>
      <c r="C726" s="29"/>
      <c r="D726" s="29"/>
      <c r="E726" s="29" t="s">
        <v>1862</v>
      </c>
      <c r="F726" s="29"/>
      <c r="G726" s="29"/>
      <c r="H726" s="29"/>
      <c r="I726" s="3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5.75" hidden="1" customHeight="1" x14ac:dyDescent="0.25">
      <c r="A727" s="27"/>
      <c r="B727" s="28"/>
      <c r="C727" s="29"/>
      <c r="D727" s="29"/>
      <c r="E727" s="29" t="s">
        <v>1863</v>
      </c>
      <c r="F727" s="29"/>
      <c r="G727" s="29"/>
      <c r="H727" s="29"/>
      <c r="I727" s="3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5.75" hidden="1" customHeight="1" x14ac:dyDescent="0.25">
      <c r="A728" s="27"/>
      <c r="B728" s="28"/>
      <c r="C728" s="29"/>
      <c r="D728" s="29"/>
      <c r="E728" s="29" t="s">
        <v>1864</v>
      </c>
      <c r="F728" s="29"/>
      <c r="G728" s="29"/>
      <c r="H728" s="29"/>
      <c r="I728" s="3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5.75" hidden="1" customHeight="1" x14ac:dyDescent="0.25">
      <c r="A729" s="27"/>
      <c r="B729" s="28"/>
      <c r="C729" s="29"/>
      <c r="D729" s="29"/>
      <c r="E729" s="29"/>
      <c r="F729" s="29"/>
      <c r="G729" s="29"/>
      <c r="H729" s="29"/>
      <c r="I729" s="3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68.25" customHeight="1" x14ac:dyDescent="0.25">
      <c r="A730" s="33" t="s">
        <v>17</v>
      </c>
      <c r="B730" s="34" t="s">
        <v>1865</v>
      </c>
      <c r="C730" s="35" t="s">
        <v>1866</v>
      </c>
      <c r="D730" s="35" t="s">
        <v>1867</v>
      </c>
      <c r="E730" s="35" t="s">
        <v>1868</v>
      </c>
      <c r="F730" s="35" t="s">
        <v>1869</v>
      </c>
      <c r="G730" s="35" t="s">
        <v>1870</v>
      </c>
      <c r="H730" s="35"/>
      <c r="I730" s="10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5.75" hidden="1" customHeight="1" x14ac:dyDescent="0.25">
      <c r="A731" s="27"/>
      <c r="B731" s="28"/>
      <c r="C731" s="29"/>
      <c r="D731" s="29"/>
      <c r="E731" s="29"/>
      <c r="F731" s="29"/>
      <c r="G731" s="29"/>
      <c r="H731" s="29"/>
      <c r="I731" s="3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34.5" customHeight="1" x14ac:dyDescent="0.25">
      <c r="A732" s="27" t="s">
        <v>17</v>
      </c>
      <c r="B732" s="28" t="s">
        <v>1871</v>
      </c>
      <c r="C732" s="29" t="s">
        <v>1872</v>
      </c>
      <c r="D732" s="29" t="s">
        <v>1873</v>
      </c>
      <c r="E732" s="29" t="s">
        <v>1874</v>
      </c>
      <c r="F732" s="29" t="s">
        <v>1875</v>
      </c>
      <c r="G732" s="29" t="s">
        <v>1876</v>
      </c>
      <c r="H732" s="29"/>
      <c r="I732" s="3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5.75" hidden="1" customHeight="1" x14ac:dyDescent="0.25">
      <c r="A733" s="27"/>
      <c r="B733" s="28"/>
      <c r="C733" s="29"/>
      <c r="D733" s="29"/>
      <c r="E733" s="29" t="s">
        <v>1877</v>
      </c>
      <c r="F733" s="29"/>
      <c r="G733" s="29"/>
      <c r="H733" s="29"/>
      <c r="I733" s="3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5.75" hidden="1" customHeight="1" x14ac:dyDescent="0.25">
      <c r="A734" s="27"/>
      <c r="B734" s="28"/>
      <c r="C734" s="29"/>
      <c r="D734" s="29"/>
      <c r="E734" s="29"/>
      <c r="F734" s="29"/>
      <c r="G734" s="29"/>
      <c r="H734" s="29"/>
      <c r="I734" s="3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23.25" customHeight="1" x14ac:dyDescent="0.25">
      <c r="A735" s="27" t="s">
        <v>17</v>
      </c>
      <c r="B735" s="28" t="s">
        <v>1878</v>
      </c>
      <c r="C735" s="29" t="s">
        <v>1879</v>
      </c>
      <c r="D735" s="29" t="s">
        <v>1880</v>
      </c>
      <c r="E735" s="29" t="s">
        <v>1881</v>
      </c>
      <c r="F735" s="29" t="s">
        <v>1882</v>
      </c>
      <c r="G735" s="29"/>
      <c r="H735" s="29"/>
      <c r="I735" s="3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5.75" hidden="1" customHeight="1" x14ac:dyDescent="0.25">
      <c r="A736" s="27"/>
      <c r="B736" s="28"/>
      <c r="C736" s="29"/>
      <c r="D736" s="29"/>
      <c r="E736" s="29" t="s">
        <v>1883</v>
      </c>
      <c r="F736" s="29"/>
      <c r="G736" s="29"/>
      <c r="H736" s="29"/>
      <c r="I736" s="3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5.75" hidden="1" customHeight="1" x14ac:dyDescent="0.25">
      <c r="A737" s="27"/>
      <c r="B737" s="28"/>
      <c r="C737" s="29"/>
      <c r="D737" s="29"/>
      <c r="E737" s="29"/>
      <c r="F737" s="29"/>
      <c r="G737" s="29"/>
      <c r="H737" s="29"/>
      <c r="I737" s="3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23.25" customHeight="1" x14ac:dyDescent="0.25">
      <c r="A738" s="27" t="s">
        <v>17</v>
      </c>
      <c r="B738" s="28" t="s">
        <v>1884</v>
      </c>
      <c r="C738" s="29" t="s">
        <v>1885</v>
      </c>
      <c r="D738" s="29" t="s">
        <v>1886</v>
      </c>
      <c r="E738" s="29" t="s">
        <v>1887</v>
      </c>
      <c r="F738" s="29" t="s">
        <v>1888</v>
      </c>
      <c r="G738" s="29" t="s">
        <v>1889</v>
      </c>
      <c r="H738" s="29"/>
      <c r="I738" s="3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5.75" hidden="1" customHeight="1" x14ac:dyDescent="0.25">
      <c r="A739" s="27"/>
      <c r="B739" s="28"/>
      <c r="C739" s="29"/>
      <c r="D739" s="29"/>
      <c r="E739" s="29"/>
      <c r="F739" s="29"/>
      <c r="G739" s="29"/>
      <c r="H739" s="29"/>
      <c r="I739" s="3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5.75" hidden="1" customHeight="1" x14ac:dyDescent="0.25">
      <c r="A740" s="27"/>
      <c r="B740" s="28"/>
      <c r="C740" s="29"/>
      <c r="D740" s="29"/>
      <c r="E740" s="29"/>
      <c r="F740" s="29"/>
      <c r="G740" s="29"/>
      <c r="H740" s="29"/>
      <c r="I740" s="3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45.75" customHeight="1" x14ac:dyDescent="0.25">
      <c r="A741" s="27" t="s">
        <v>17</v>
      </c>
      <c r="B741" s="28" t="s">
        <v>902</v>
      </c>
      <c r="C741" s="29" t="s">
        <v>1890</v>
      </c>
      <c r="D741" s="29" t="s">
        <v>1891</v>
      </c>
      <c r="E741" s="29" t="s">
        <v>1892</v>
      </c>
      <c r="F741" s="29" t="s">
        <v>1893</v>
      </c>
      <c r="G741" s="29" t="s">
        <v>1894</v>
      </c>
      <c r="H741" s="29"/>
      <c r="I741" s="3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5.75" hidden="1" customHeight="1" x14ac:dyDescent="0.25">
      <c r="A742" s="27"/>
      <c r="B742" s="28"/>
      <c r="C742" s="29"/>
      <c r="D742" s="29"/>
      <c r="E742" s="29"/>
      <c r="F742" s="29"/>
      <c r="G742" s="29"/>
      <c r="H742" s="29"/>
      <c r="I742" s="3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68.25" customHeight="1" x14ac:dyDescent="0.25">
      <c r="A743" s="27" t="s">
        <v>17</v>
      </c>
      <c r="B743" s="28" t="s">
        <v>1895</v>
      </c>
      <c r="C743" s="29" t="s">
        <v>1896</v>
      </c>
      <c r="D743" s="29" t="s">
        <v>1897</v>
      </c>
      <c r="E743" s="29" t="s">
        <v>1898</v>
      </c>
      <c r="F743" s="29" t="s">
        <v>1899</v>
      </c>
      <c r="G743" s="29" t="s">
        <v>1900</v>
      </c>
      <c r="H743" s="29" t="s">
        <v>1901</v>
      </c>
      <c r="I743" s="3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5.75" hidden="1" customHeight="1" x14ac:dyDescent="0.25">
      <c r="A744" s="27"/>
      <c r="B744" s="28"/>
      <c r="C744" s="29" t="s">
        <v>1902</v>
      </c>
      <c r="D744" s="29"/>
      <c r="E744" s="29" t="s">
        <v>1903</v>
      </c>
      <c r="F744" s="29"/>
      <c r="G744" s="29"/>
      <c r="H744" s="29"/>
      <c r="I744" s="3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5.75" hidden="1" customHeight="1" x14ac:dyDescent="0.25">
      <c r="A745" s="27"/>
      <c r="B745" s="28"/>
      <c r="C745" s="32"/>
      <c r="D745" s="29"/>
      <c r="E745" s="29"/>
      <c r="F745" s="29"/>
      <c r="G745" s="29"/>
      <c r="H745" s="29"/>
      <c r="I745" s="3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45.75" customHeight="1" x14ac:dyDescent="0.25">
      <c r="A746" s="27" t="s">
        <v>17</v>
      </c>
      <c r="B746" s="28" t="s">
        <v>261</v>
      </c>
      <c r="C746" s="29" t="s">
        <v>1904</v>
      </c>
      <c r="D746" s="29" t="s">
        <v>1905</v>
      </c>
      <c r="E746" s="29" t="s">
        <v>1906</v>
      </c>
      <c r="F746" s="29" t="s">
        <v>1907</v>
      </c>
      <c r="G746" s="29" t="s">
        <v>1908</v>
      </c>
      <c r="H746" s="43" t="s">
        <v>1909</v>
      </c>
      <c r="I746" s="3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5.75" hidden="1" customHeight="1" x14ac:dyDescent="0.25">
      <c r="A747" s="27"/>
      <c r="B747" s="28"/>
      <c r="C747" s="29"/>
      <c r="D747" s="29" t="s">
        <v>1910</v>
      </c>
      <c r="E747" s="29"/>
      <c r="F747" s="29"/>
      <c r="G747" s="29"/>
      <c r="H747" s="29"/>
      <c r="I747" s="3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5.75" hidden="1" customHeight="1" x14ac:dyDescent="0.25">
      <c r="A748" s="27"/>
      <c r="B748" s="28"/>
      <c r="C748" s="29"/>
      <c r="D748" s="29" t="s">
        <v>1911</v>
      </c>
      <c r="E748" s="29"/>
      <c r="F748" s="29"/>
      <c r="G748" s="29"/>
      <c r="H748" s="29"/>
      <c r="I748" s="3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22.5" customHeight="1" x14ac:dyDescent="0.25">
      <c r="A749" s="27" t="s">
        <v>17</v>
      </c>
      <c r="B749" s="28" t="s">
        <v>267</v>
      </c>
      <c r="C749" s="29" t="s">
        <v>1912</v>
      </c>
      <c r="D749" s="29" t="s">
        <v>1913</v>
      </c>
      <c r="E749" s="29" t="s">
        <v>1914</v>
      </c>
      <c r="F749" s="29" t="s">
        <v>1915</v>
      </c>
      <c r="G749" s="29" t="s">
        <v>1916</v>
      </c>
      <c r="H749" s="29"/>
      <c r="I749" s="3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23.25" hidden="1" customHeight="1" x14ac:dyDescent="0.25">
      <c r="A750" s="27"/>
      <c r="B750" s="28"/>
      <c r="C750" s="29"/>
      <c r="D750" s="29"/>
      <c r="E750" s="29"/>
      <c r="F750" s="29"/>
      <c r="G750" s="29" t="s">
        <v>1917</v>
      </c>
      <c r="H750" s="29"/>
      <c r="I750" s="3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57" customHeight="1" x14ac:dyDescent="0.25">
      <c r="A751" s="27" t="s">
        <v>17</v>
      </c>
      <c r="B751" s="28" t="s">
        <v>1918</v>
      </c>
      <c r="C751" s="29" t="s">
        <v>1919</v>
      </c>
      <c r="D751" s="29" t="s">
        <v>1920</v>
      </c>
      <c r="E751" s="29" t="s">
        <v>1921</v>
      </c>
      <c r="F751" s="29" t="s">
        <v>1922</v>
      </c>
      <c r="G751" s="29" t="s">
        <v>1923</v>
      </c>
      <c r="H751" s="29"/>
      <c r="I751" s="3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5.75" hidden="1" customHeight="1" x14ac:dyDescent="0.25">
      <c r="A752" s="27"/>
      <c r="B752" s="28"/>
      <c r="C752" s="29"/>
      <c r="D752" s="29"/>
      <c r="E752" s="29"/>
      <c r="F752" s="29"/>
      <c r="G752" s="29"/>
      <c r="H752" s="29"/>
      <c r="I752" s="3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57" customHeight="1" x14ac:dyDescent="0.25">
      <c r="A753" s="27" t="s">
        <v>17</v>
      </c>
      <c r="B753" s="28" t="s">
        <v>1924</v>
      </c>
      <c r="C753" s="29" t="s">
        <v>1925</v>
      </c>
      <c r="D753" s="29" t="s">
        <v>1926</v>
      </c>
      <c r="E753" s="29" t="s">
        <v>1927</v>
      </c>
      <c r="F753" s="29" t="s">
        <v>1928</v>
      </c>
      <c r="G753" s="29" t="s">
        <v>1929</v>
      </c>
      <c r="H753" s="29"/>
      <c r="I753" s="3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5.75" hidden="1" customHeight="1" x14ac:dyDescent="0.25">
      <c r="A754" s="27"/>
      <c r="B754" s="28"/>
      <c r="C754" s="29"/>
      <c r="D754" s="29"/>
      <c r="E754" s="29" t="s">
        <v>1930</v>
      </c>
      <c r="F754" s="29"/>
      <c r="G754" s="29"/>
      <c r="H754" s="29"/>
      <c r="I754" s="3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5.75" hidden="1" customHeight="1" x14ac:dyDescent="0.25">
      <c r="A755" s="27"/>
      <c r="B755" s="28"/>
      <c r="C755" s="29"/>
      <c r="D755" s="29"/>
      <c r="E755" s="29"/>
      <c r="F755" s="29"/>
      <c r="G755" s="29"/>
      <c r="H755" s="29"/>
      <c r="I755" s="3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34.5" customHeight="1" x14ac:dyDescent="0.25">
      <c r="A756" s="27" t="s">
        <v>17</v>
      </c>
      <c r="B756" s="28" t="s">
        <v>1139</v>
      </c>
      <c r="C756" s="29" t="s">
        <v>1931</v>
      </c>
      <c r="D756" s="29" t="s">
        <v>1932</v>
      </c>
      <c r="E756" s="29" t="s">
        <v>1933</v>
      </c>
      <c r="F756" s="29" t="s">
        <v>1934</v>
      </c>
      <c r="G756" s="29" t="s">
        <v>1935</v>
      </c>
      <c r="H756" s="43" t="s">
        <v>1936</v>
      </c>
      <c r="I756" s="3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5.75" hidden="1" customHeight="1" x14ac:dyDescent="0.25">
      <c r="A757" s="27"/>
      <c r="B757" s="28"/>
      <c r="C757" s="29" t="s">
        <v>1935</v>
      </c>
      <c r="D757" s="29"/>
      <c r="E757" s="29"/>
      <c r="F757" s="29"/>
      <c r="G757" s="29"/>
      <c r="H757" s="29"/>
      <c r="I757" s="3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5.75" hidden="1" customHeight="1" x14ac:dyDescent="0.25">
      <c r="A758" s="27"/>
      <c r="B758" s="28"/>
      <c r="C758" s="32"/>
      <c r="D758" s="29"/>
      <c r="E758" s="29"/>
      <c r="F758" s="29"/>
      <c r="G758" s="29"/>
      <c r="H758" s="29"/>
      <c r="I758" s="3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23.25" customHeight="1" x14ac:dyDescent="0.25">
      <c r="A759" s="27" t="s">
        <v>17</v>
      </c>
      <c r="B759" s="28" t="s">
        <v>1937</v>
      </c>
      <c r="C759" s="29" t="s">
        <v>1938</v>
      </c>
      <c r="D759" s="29" t="s">
        <v>1939</v>
      </c>
      <c r="E759" s="29" t="s">
        <v>1940</v>
      </c>
      <c r="F759" s="29" t="s">
        <v>1941</v>
      </c>
      <c r="G759" s="29" t="s">
        <v>1942</v>
      </c>
      <c r="H759" s="43" t="s">
        <v>1943</v>
      </c>
      <c r="I759" s="3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45.75" customHeight="1" x14ac:dyDescent="0.25">
      <c r="A760" s="27" t="s">
        <v>17</v>
      </c>
      <c r="B760" s="28" t="s">
        <v>1944</v>
      </c>
      <c r="C760" s="29" t="s">
        <v>1945</v>
      </c>
      <c r="D760" s="29" t="s">
        <v>1946</v>
      </c>
      <c r="E760" s="29">
        <v>89875975690</v>
      </c>
      <c r="F760" s="30" t="str">
        <f>HYPERLINK("mailto:begir74@gmail.com","begir74@gmail.com")</f>
        <v>begir74@gmail.com</v>
      </c>
      <c r="G760" s="29" t="s">
        <v>1947</v>
      </c>
      <c r="H760" s="30"/>
      <c r="I760" s="3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23.25" customHeight="1" x14ac:dyDescent="0.25">
      <c r="A761" s="27" t="s">
        <v>17</v>
      </c>
      <c r="B761" s="28" t="s">
        <v>1948</v>
      </c>
      <c r="C761" s="29" t="s">
        <v>1949</v>
      </c>
      <c r="D761" s="29" t="s">
        <v>1950</v>
      </c>
      <c r="E761" s="29" t="s">
        <v>1951</v>
      </c>
      <c r="F761" s="66" t="s">
        <v>1952</v>
      </c>
      <c r="G761" s="29" t="s">
        <v>1953</v>
      </c>
      <c r="H761" s="31" t="s">
        <v>1954</v>
      </c>
      <c r="I761" s="3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5.75" hidden="1" customHeight="1" x14ac:dyDescent="0.25">
      <c r="A762" s="27"/>
      <c r="B762" s="28"/>
      <c r="C762" s="29"/>
      <c r="D762" s="29"/>
      <c r="E762" s="29"/>
      <c r="F762" s="30"/>
      <c r="G762" s="29"/>
      <c r="H762" s="30"/>
      <c r="I762" s="3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45" customHeight="1" x14ac:dyDescent="0.25">
      <c r="A763" s="27" t="s">
        <v>17</v>
      </c>
      <c r="B763" s="28" t="s">
        <v>1955</v>
      </c>
      <c r="C763" s="29" t="s">
        <v>1956</v>
      </c>
      <c r="D763" s="29" t="s">
        <v>1957</v>
      </c>
      <c r="E763" s="29" t="s">
        <v>1958</v>
      </c>
      <c r="F763" s="30" t="s">
        <v>1959</v>
      </c>
      <c r="G763" s="29" t="s">
        <v>1960</v>
      </c>
      <c r="H763" s="38" t="s">
        <v>1961</v>
      </c>
      <c r="I763" s="3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5.75" hidden="1" customHeight="1" x14ac:dyDescent="0.25">
      <c r="A764" s="27"/>
      <c r="B764" s="28"/>
      <c r="C764" s="29"/>
      <c r="D764" s="29"/>
      <c r="E764" s="29"/>
      <c r="F764" s="30"/>
      <c r="G764" s="29"/>
      <c r="H764" s="38"/>
      <c r="I764" s="3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5.75" hidden="1" customHeight="1" x14ac:dyDescent="0.25">
      <c r="A765" s="27"/>
      <c r="B765" s="28"/>
      <c r="C765" s="29"/>
      <c r="D765" s="29"/>
      <c r="E765" s="29"/>
      <c r="F765" s="30"/>
      <c r="G765" s="29"/>
      <c r="H765" s="38"/>
      <c r="I765" s="3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5.75" hidden="1" customHeight="1" x14ac:dyDescent="0.25">
      <c r="A766" s="27"/>
      <c r="B766" s="28"/>
      <c r="C766" s="29"/>
      <c r="D766" s="29"/>
      <c r="E766" s="29"/>
      <c r="F766" s="30"/>
      <c r="G766" s="29"/>
      <c r="H766" s="38"/>
      <c r="I766" s="3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5.75" customHeight="1" x14ac:dyDescent="0.25">
      <c r="A767" s="27" t="s">
        <v>17</v>
      </c>
      <c r="B767" s="28" t="s">
        <v>1962</v>
      </c>
      <c r="C767" s="29" t="s">
        <v>1963</v>
      </c>
      <c r="D767" s="29" t="s">
        <v>1964</v>
      </c>
      <c r="E767" s="29" t="s">
        <v>1965</v>
      </c>
      <c r="F767" s="37" t="str">
        <f>HYPERLINK("mailto:Yan-geo@bk.ru","Yan-geo@bk.ru")</f>
        <v>Yan-geo@bk.ru</v>
      </c>
      <c r="G767" s="29" t="s">
        <v>1966</v>
      </c>
      <c r="H767" s="37" t="str">
        <f>HYPERLINK("http://geograf-yan.ucoz.net/news/obrazovatelnaja_akcija_vserossijskij_geograficheskij_diktantv_g_janaule/2016-11-02-44","http://geograf-yan.ucoz.net/news/obrazovatelnaja_akcija_vserossijskij_geograficheskij_diktantv_g_janaule/2016-11-02-44")</f>
        <v>http://geograf-yan.ucoz.net/news/obrazovatelnaja_akcija_vserossijskij_geograficheskij_diktantv_g_janaule/2016-11-02-44</v>
      </c>
      <c r="I767" s="3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5.75" customHeight="1" x14ac:dyDescent="0.25">
      <c r="A768" s="27" t="s">
        <v>17</v>
      </c>
      <c r="B768" s="28" t="s">
        <v>1967</v>
      </c>
      <c r="C768" s="29" t="s">
        <v>1968</v>
      </c>
      <c r="D768" s="48" t="s">
        <v>1969</v>
      </c>
      <c r="E768" s="48" t="s">
        <v>1970</v>
      </c>
      <c r="F768" s="93" t="s">
        <v>1971</v>
      </c>
      <c r="G768" s="48" t="s">
        <v>1972</v>
      </c>
      <c r="H768" s="38"/>
      <c r="I768" s="3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5.75" customHeight="1" x14ac:dyDescent="0.25">
      <c r="A769" s="33" t="s">
        <v>17</v>
      </c>
      <c r="B769" s="34" t="s">
        <v>1973</v>
      </c>
      <c r="C769" s="35" t="s">
        <v>1974</v>
      </c>
      <c r="D769" s="67" t="s">
        <v>1975</v>
      </c>
      <c r="E769" s="67" t="s">
        <v>1976</v>
      </c>
      <c r="F769" s="94" t="s">
        <v>1977</v>
      </c>
      <c r="G769" s="67" t="s">
        <v>1978</v>
      </c>
      <c r="H769" s="36" t="s">
        <v>1979</v>
      </c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5.75" customHeight="1" x14ac:dyDescent="0.25">
      <c r="A770" s="27" t="s">
        <v>17</v>
      </c>
      <c r="B770" s="28" t="s">
        <v>1980</v>
      </c>
      <c r="C770" s="29" t="s">
        <v>1981</v>
      </c>
      <c r="D770" s="48" t="s">
        <v>1982</v>
      </c>
      <c r="E770" s="48" t="s">
        <v>1983</v>
      </c>
      <c r="F770" s="95" t="s">
        <v>1984</v>
      </c>
      <c r="G770" s="48" t="s">
        <v>1985</v>
      </c>
      <c r="H770" s="49" t="s">
        <v>1986</v>
      </c>
      <c r="I770" s="3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5.75" customHeight="1" x14ac:dyDescent="0.25">
      <c r="A771" s="27" t="s">
        <v>17</v>
      </c>
      <c r="B771" s="28" t="s">
        <v>1987</v>
      </c>
      <c r="C771" s="29" t="s">
        <v>1988</v>
      </c>
      <c r="D771" s="48" t="s">
        <v>1989</v>
      </c>
      <c r="E771" s="48">
        <v>89093526793</v>
      </c>
      <c r="F771" s="95" t="s">
        <v>1990</v>
      </c>
      <c r="G771" s="48" t="s">
        <v>1991</v>
      </c>
      <c r="H771" s="38" t="s">
        <v>1992</v>
      </c>
      <c r="I771" s="3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5.75" customHeight="1" x14ac:dyDescent="0.25">
      <c r="A772" s="27" t="s">
        <v>17</v>
      </c>
      <c r="B772" s="28" t="s">
        <v>1993</v>
      </c>
      <c r="C772" s="29" t="s">
        <v>1994</v>
      </c>
      <c r="D772" s="48" t="s">
        <v>1995</v>
      </c>
      <c r="E772" s="48" t="s">
        <v>1996</v>
      </c>
      <c r="F772" s="95" t="s">
        <v>1997</v>
      </c>
      <c r="G772" s="48" t="s">
        <v>1998</v>
      </c>
      <c r="H772" s="38" t="s">
        <v>1999</v>
      </c>
      <c r="I772" s="13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</row>
    <row r="773" spans="1:20" ht="34.5" customHeight="1" x14ac:dyDescent="0.25">
      <c r="A773" s="27" t="s">
        <v>24</v>
      </c>
      <c r="B773" s="28" t="s">
        <v>9</v>
      </c>
      <c r="C773" s="29" t="s">
        <v>2000</v>
      </c>
      <c r="D773" s="29" t="s">
        <v>2001</v>
      </c>
      <c r="E773" s="29">
        <v>79148385954</v>
      </c>
      <c r="F773" s="29" t="s">
        <v>2002</v>
      </c>
      <c r="G773" s="29">
        <v>671950</v>
      </c>
      <c r="H773" s="29"/>
      <c r="I773" s="3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5.75" customHeight="1" x14ac:dyDescent="0.25">
      <c r="A774" s="27"/>
      <c r="B774" s="28"/>
      <c r="C774" s="29"/>
      <c r="D774" s="29"/>
      <c r="E774" s="29"/>
      <c r="F774" s="29"/>
      <c r="G774" s="29" t="s">
        <v>2003</v>
      </c>
      <c r="H774" s="29"/>
      <c r="I774" s="3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5.75" customHeight="1" x14ac:dyDescent="0.25">
      <c r="A775" s="27"/>
      <c r="B775" s="28"/>
      <c r="C775" s="29"/>
      <c r="D775" s="29"/>
      <c r="E775" s="29"/>
      <c r="F775" s="29"/>
      <c r="G775" s="29" t="s">
        <v>2004</v>
      </c>
      <c r="H775" s="29"/>
      <c r="I775" s="3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5.75" customHeight="1" x14ac:dyDescent="0.25">
      <c r="A776" s="27"/>
      <c r="B776" s="28"/>
      <c r="C776" s="29"/>
      <c r="D776" s="29"/>
      <c r="E776" s="29"/>
      <c r="F776" s="29"/>
      <c r="G776" s="29" t="s">
        <v>2005</v>
      </c>
      <c r="H776" s="29"/>
      <c r="I776" s="3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34.5" customHeight="1" x14ac:dyDescent="0.25">
      <c r="A777" s="27" t="s">
        <v>34</v>
      </c>
      <c r="B777" s="28" t="s">
        <v>9</v>
      </c>
      <c r="C777" s="29" t="s">
        <v>2006</v>
      </c>
      <c r="D777" s="29" t="s">
        <v>2007</v>
      </c>
      <c r="E777" s="29">
        <v>-89064472277</v>
      </c>
      <c r="F777" s="29" t="s">
        <v>2008</v>
      </c>
      <c r="G777" s="29" t="s">
        <v>2009</v>
      </c>
      <c r="H777" s="29"/>
      <c r="I777" s="3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5.75" hidden="1" customHeight="1" x14ac:dyDescent="0.25">
      <c r="A778" s="27"/>
      <c r="B778" s="28"/>
      <c r="C778" s="29"/>
      <c r="D778" s="29"/>
      <c r="E778" s="29"/>
      <c r="F778" s="29"/>
      <c r="G778" s="29"/>
      <c r="H778" s="29"/>
      <c r="I778" s="3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23.25" customHeight="1" x14ac:dyDescent="0.25">
      <c r="A779" s="27" t="s">
        <v>34</v>
      </c>
      <c r="B779" s="28" t="s">
        <v>17</v>
      </c>
      <c r="C779" s="29" t="s">
        <v>2010</v>
      </c>
      <c r="D779" s="29" t="s">
        <v>2011</v>
      </c>
      <c r="E779" s="29" t="s">
        <v>2012</v>
      </c>
      <c r="F779" s="29" t="s">
        <v>2013</v>
      </c>
      <c r="G779" s="29" t="s">
        <v>2014</v>
      </c>
      <c r="H779" s="29"/>
      <c r="I779" s="3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23.25" customHeight="1" x14ac:dyDescent="0.25">
      <c r="A780" s="27" t="s">
        <v>34</v>
      </c>
      <c r="B780" s="28" t="s">
        <v>24</v>
      </c>
      <c r="C780" s="29" t="s">
        <v>2015</v>
      </c>
      <c r="D780" s="29" t="s">
        <v>2016</v>
      </c>
      <c r="E780" s="29">
        <v>89634256815</v>
      </c>
      <c r="F780" s="29" t="s">
        <v>2017</v>
      </c>
      <c r="G780" s="29" t="s">
        <v>2018</v>
      </c>
      <c r="H780" s="29"/>
      <c r="I780" s="3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22.5" customHeight="1" x14ac:dyDescent="0.25">
      <c r="A781" s="27" t="s">
        <v>34</v>
      </c>
      <c r="B781" s="28" t="s">
        <v>29</v>
      </c>
      <c r="C781" s="29" t="s">
        <v>2019</v>
      </c>
      <c r="D781" s="29" t="s">
        <v>2020</v>
      </c>
      <c r="E781" s="29" t="s">
        <v>2021</v>
      </c>
      <c r="F781" s="30" t="str">
        <f>HYPERLINK("mailto:Abgairbeg@rambler.ru","Abgairbeg@rambler.ru")</f>
        <v>Abgairbeg@rambler.ru</v>
      </c>
      <c r="G781" s="29" t="s">
        <v>2022</v>
      </c>
      <c r="H781" s="31" t="s">
        <v>2023</v>
      </c>
      <c r="I781" s="3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22.5" customHeight="1" x14ac:dyDescent="0.25">
      <c r="A782" s="27" t="s">
        <v>34</v>
      </c>
      <c r="B782" s="28" t="s">
        <v>34</v>
      </c>
      <c r="C782" s="29" t="s">
        <v>2024</v>
      </c>
      <c r="D782" s="29" t="s">
        <v>2025</v>
      </c>
      <c r="E782" s="29">
        <v>89064825553</v>
      </c>
      <c r="F782" s="31" t="s">
        <v>2026</v>
      </c>
      <c r="G782" s="29" t="s">
        <v>2027</v>
      </c>
      <c r="H782" s="30"/>
      <c r="I782" s="3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23.25" hidden="1" customHeight="1" x14ac:dyDescent="0.25">
      <c r="A783" s="27"/>
      <c r="B783" s="28"/>
      <c r="C783" s="29"/>
      <c r="D783" s="29" t="s">
        <v>2028</v>
      </c>
      <c r="E783" s="29">
        <v>89882941179</v>
      </c>
      <c r="F783" s="29" t="s">
        <v>2029</v>
      </c>
      <c r="G783" s="29"/>
      <c r="H783" s="29"/>
      <c r="I783" s="3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5.75" hidden="1" customHeight="1" x14ac:dyDescent="0.25">
      <c r="A784" s="27"/>
      <c r="B784" s="28"/>
      <c r="C784" s="29"/>
      <c r="D784" s="29"/>
      <c r="E784" s="29"/>
      <c r="F784" s="32"/>
      <c r="G784" s="29"/>
      <c r="H784" s="32"/>
      <c r="I784" s="3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5.75" customHeight="1" x14ac:dyDescent="0.25">
      <c r="A785" s="27" t="s">
        <v>69</v>
      </c>
      <c r="B785" s="28"/>
      <c r="C785" s="29" t="s">
        <v>2030</v>
      </c>
      <c r="D785" s="29" t="s">
        <v>2031</v>
      </c>
      <c r="E785" s="29" t="s">
        <v>2032</v>
      </c>
      <c r="F785" s="29" t="s">
        <v>2033</v>
      </c>
      <c r="G785" s="29"/>
      <c r="H785" s="32"/>
      <c r="I785" s="3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5.75" hidden="1" customHeight="1" x14ac:dyDescent="0.25">
      <c r="A786" s="27"/>
      <c r="B786" s="28"/>
      <c r="C786" s="29"/>
      <c r="D786" s="29"/>
      <c r="E786" s="29"/>
      <c r="F786" s="29" t="s">
        <v>2034</v>
      </c>
      <c r="G786" s="29"/>
      <c r="H786" s="32"/>
      <c r="I786" s="3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5.75" hidden="1" customHeight="1" x14ac:dyDescent="0.25">
      <c r="A787" s="27"/>
      <c r="B787" s="28"/>
      <c r="C787" s="29"/>
      <c r="D787" s="29"/>
      <c r="E787" s="29"/>
      <c r="F787" s="32"/>
      <c r="G787" s="29"/>
      <c r="H787" s="32"/>
      <c r="I787" s="3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5.75" customHeight="1" x14ac:dyDescent="0.25">
      <c r="A788" s="27" t="s">
        <v>346</v>
      </c>
      <c r="B788" s="28" t="s">
        <v>9</v>
      </c>
      <c r="C788" s="54" t="s">
        <v>2035</v>
      </c>
      <c r="D788" s="29" t="s">
        <v>2036</v>
      </c>
      <c r="E788" s="29" t="s">
        <v>2037</v>
      </c>
      <c r="F788" s="46" t="str">
        <f>HYPERLINK("mailto:maepkf@yandex.ru","maepkf@yandex.ru")</f>
        <v>maepkf@yandex.ru</v>
      </c>
      <c r="G788" s="29" t="s">
        <v>2038</v>
      </c>
      <c r="H788" s="32"/>
      <c r="I788" s="3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5.75" hidden="1" customHeight="1" x14ac:dyDescent="0.25">
      <c r="A789" s="27"/>
      <c r="B789" s="28"/>
      <c r="C789" s="54"/>
      <c r="D789" s="29"/>
      <c r="E789" s="29"/>
      <c r="F789" s="38"/>
      <c r="G789" s="29"/>
      <c r="H789" s="32"/>
      <c r="I789" s="3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5.75" customHeight="1" x14ac:dyDescent="0.25">
      <c r="A790" s="27" t="s">
        <v>346</v>
      </c>
      <c r="B790" s="28" t="s">
        <v>17</v>
      </c>
      <c r="C790" s="29" t="s">
        <v>2039</v>
      </c>
      <c r="D790" s="29" t="s">
        <v>2040</v>
      </c>
      <c r="E790" s="29">
        <v>89608999019</v>
      </c>
      <c r="F790" s="46" t="str">
        <f>HYPERLINK("mailto:bvo-4@yanedex.ru","bvo-4@yanedex.ru")</f>
        <v>bvo-4@yanedex.ru</v>
      </c>
      <c r="G790" s="29" t="s">
        <v>2041</v>
      </c>
      <c r="H790" s="32"/>
      <c r="I790" s="3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5.75" hidden="1" customHeight="1" x14ac:dyDescent="0.25">
      <c r="A791" s="27"/>
      <c r="B791" s="28"/>
      <c r="C791" s="29"/>
      <c r="D791" s="29"/>
      <c r="E791" s="29"/>
      <c r="F791" s="68"/>
      <c r="G791" s="29"/>
      <c r="H791" s="32"/>
      <c r="I791" s="3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5.75" customHeight="1" x14ac:dyDescent="0.25">
      <c r="A792" s="27" t="s">
        <v>346</v>
      </c>
      <c r="B792" s="28" t="s">
        <v>24</v>
      </c>
      <c r="C792" s="29" t="s">
        <v>2042</v>
      </c>
      <c r="D792" s="29" t="s">
        <v>2043</v>
      </c>
      <c r="E792" s="29">
        <v>89054842083</v>
      </c>
      <c r="F792" s="46" t="str">
        <f>HYPERLINK("mailto:irina.buldaeva@yandex.ru","irina.buldaeva@yandex.ru")</f>
        <v>irina.buldaeva@yandex.ru</v>
      </c>
      <c r="G792" s="29" t="s">
        <v>2044</v>
      </c>
      <c r="H792" s="32"/>
      <c r="I792" s="3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5.75" hidden="1" customHeight="1" x14ac:dyDescent="0.25">
      <c r="A793" s="27"/>
      <c r="B793" s="28"/>
      <c r="C793" s="29"/>
      <c r="D793" s="29"/>
      <c r="E793" s="29"/>
      <c r="F793" s="38"/>
      <c r="G793" s="29"/>
      <c r="H793" s="32"/>
      <c r="I793" s="3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5.75" customHeight="1" x14ac:dyDescent="0.25">
      <c r="A794" s="27" t="s">
        <v>346</v>
      </c>
      <c r="B794" s="28" t="s">
        <v>29</v>
      </c>
      <c r="C794" s="29" t="s">
        <v>2045</v>
      </c>
      <c r="D794" s="29" t="s">
        <v>2046</v>
      </c>
      <c r="E794" s="29">
        <v>89613943423</v>
      </c>
      <c r="F794" s="46" t="str">
        <f>HYPERLINK("mailto:valentina-mudjikova@yandex.ru","valentina-mudjikova@yandex.ru")</f>
        <v>valentina-mudjikova@yandex.ru</v>
      </c>
      <c r="G794" s="29" t="s">
        <v>2047</v>
      </c>
      <c r="H794" s="32"/>
      <c r="I794" s="3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5.75" hidden="1" customHeight="1" x14ac:dyDescent="0.25">
      <c r="A795" s="27"/>
      <c r="B795" s="28"/>
      <c r="C795" s="29"/>
      <c r="D795" s="29"/>
      <c r="E795" s="29"/>
      <c r="F795" s="38"/>
      <c r="G795" s="29"/>
      <c r="H795" s="32"/>
      <c r="I795" s="3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67.5" customHeight="1" x14ac:dyDescent="0.25">
      <c r="A796" s="27" t="s">
        <v>354</v>
      </c>
      <c r="B796" s="28" t="s">
        <v>9</v>
      </c>
      <c r="C796" s="29" t="s">
        <v>2048</v>
      </c>
      <c r="D796" s="29" t="s">
        <v>2049</v>
      </c>
      <c r="E796" s="29" t="s">
        <v>2050</v>
      </c>
      <c r="F796" s="29" t="s">
        <v>2051</v>
      </c>
      <c r="G796" s="29" t="s">
        <v>2052</v>
      </c>
      <c r="H796" s="29"/>
      <c r="I796" s="3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68.25" hidden="1" customHeight="1" x14ac:dyDescent="0.25">
      <c r="A797" s="27"/>
      <c r="B797" s="28"/>
      <c r="C797" s="29"/>
      <c r="D797" s="29" t="s">
        <v>2053</v>
      </c>
      <c r="E797" s="29"/>
      <c r="F797" s="29"/>
      <c r="G797" s="29"/>
      <c r="H797" s="29"/>
      <c r="I797" s="3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34.5" customHeight="1" x14ac:dyDescent="0.25">
      <c r="A798" s="27" t="s">
        <v>359</v>
      </c>
      <c r="B798" s="28" t="s">
        <v>9</v>
      </c>
      <c r="C798" s="29" t="s">
        <v>2054</v>
      </c>
      <c r="D798" s="29" t="s">
        <v>2055</v>
      </c>
      <c r="E798" s="29"/>
      <c r="F798" s="29" t="s">
        <v>2056</v>
      </c>
      <c r="G798" s="29" t="s">
        <v>2057</v>
      </c>
      <c r="H798" s="29"/>
      <c r="I798" s="3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22.5" customHeight="1" x14ac:dyDescent="0.25">
      <c r="A799" s="27" t="s">
        <v>359</v>
      </c>
      <c r="B799" s="28" t="s">
        <v>17</v>
      </c>
      <c r="C799" s="29" t="s">
        <v>2058</v>
      </c>
      <c r="D799" s="29" t="s">
        <v>2059</v>
      </c>
      <c r="E799" s="29" t="s">
        <v>2060</v>
      </c>
      <c r="F799" s="29" t="s">
        <v>2061</v>
      </c>
      <c r="G799" s="29" t="s">
        <v>2062</v>
      </c>
      <c r="H799" s="59" t="s">
        <v>2063</v>
      </c>
      <c r="I799" s="13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</row>
    <row r="800" spans="1:20" ht="33.75" hidden="1" customHeight="1" x14ac:dyDescent="0.25">
      <c r="A800" s="27"/>
      <c r="B800" s="28"/>
      <c r="C800" s="29"/>
      <c r="D800" s="29"/>
      <c r="E800" s="29"/>
      <c r="F800" s="29" t="s">
        <v>2064</v>
      </c>
      <c r="G800" s="29" t="s">
        <v>2065</v>
      </c>
      <c r="H800" s="29"/>
      <c r="I800" s="3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5.75" hidden="1" customHeight="1" x14ac:dyDescent="0.25">
      <c r="A801" s="27"/>
      <c r="B801" s="28"/>
      <c r="C801" s="29"/>
      <c r="D801" s="29"/>
      <c r="E801" s="29"/>
      <c r="F801" s="32"/>
      <c r="G801" s="29"/>
      <c r="H801" s="32"/>
      <c r="I801" s="3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34.5" customHeight="1" x14ac:dyDescent="0.25">
      <c r="A802" s="27" t="s">
        <v>359</v>
      </c>
      <c r="B802" s="28" t="s">
        <v>24</v>
      </c>
      <c r="C802" s="29" t="s">
        <v>2066</v>
      </c>
      <c r="D802" s="29" t="s">
        <v>2067</v>
      </c>
      <c r="E802" s="29"/>
      <c r="F802" s="29" t="s">
        <v>2068</v>
      </c>
      <c r="G802" s="29" t="s">
        <v>2069</v>
      </c>
      <c r="H802" s="29"/>
      <c r="I802" s="3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5.75" hidden="1" customHeight="1" x14ac:dyDescent="0.25">
      <c r="A803" s="27"/>
      <c r="B803" s="28"/>
      <c r="C803" s="29"/>
      <c r="D803" s="29"/>
      <c r="E803" s="29">
        <v>89048619879</v>
      </c>
      <c r="F803" s="29"/>
      <c r="G803" s="29"/>
      <c r="H803" s="29"/>
      <c r="I803" s="3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45.75" customHeight="1" x14ac:dyDescent="0.25">
      <c r="A804" s="27" t="s">
        <v>359</v>
      </c>
      <c r="B804" s="28" t="s">
        <v>29</v>
      </c>
      <c r="C804" s="29" t="s">
        <v>2070</v>
      </c>
      <c r="D804" s="29" t="s">
        <v>2071</v>
      </c>
      <c r="E804" s="29"/>
      <c r="F804" s="29" t="s">
        <v>2072</v>
      </c>
      <c r="G804" s="29" t="s">
        <v>2073</v>
      </c>
      <c r="H804" s="29"/>
      <c r="I804" s="3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5.75" hidden="1" customHeight="1" x14ac:dyDescent="0.25">
      <c r="A805" s="27"/>
      <c r="B805" s="28"/>
      <c r="C805" s="29"/>
      <c r="D805" s="29"/>
      <c r="E805" s="29" t="s">
        <v>2074</v>
      </c>
      <c r="F805" s="29"/>
      <c r="G805" s="29"/>
      <c r="H805" s="29"/>
      <c r="I805" s="3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34.5" customHeight="1" x14ac:dyDescent="0.25">
      <c r="A806" s="27" t="s">
        <v>359</v>
      </c>
      <c r="B806" s="28" t="s">
        <v>34</v>
      </c>
      <c r="C806" s="29" t="s">
        <v>2075</v>
      </c>
      <c r="D806" s="29" t="s">
        <v>2076</v>
      </c>
      <c r="E806" s="29" t="s">
        <v>2077</v>
      </c>
      <c r="F806" s="29" t="s">
        <v>2078</v>
      </c>
      <c r="G806" s="29" t="s">
        <v>2079</v>
      </c>
      <c r="H806" s="29" t="s">
        <v>2080</v>
      </c>
      <c r="I806" s="3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5.75" hidden="1" customHeight="1" x14ac:dyDescent="0.25">
      <c r="A807" s="27"/>
      <c r="B807" s="28"/>
      <c r="C807" s="29"/>
      <c r="D807" s="29"/>
      <c r="E807" s="29"/>
      <c r="F807" s="29"/>
      <c r="G807" s="29"/>
      <c r="H807" s="29"/>
      <c r="I807" s="3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45.75" customHeight="1" x14ac:dyDescent="0.25">
      <c r="A808" s="27" t="s">
        <v>359</v>
      </c>
      <c r="B808" s="28" t="s">
        <v>69</v>
      </c>
      <c r="C808" s="29" t="s">
        <v>2081</v>
      </c>
      <c r="D808" s="29" t="s">
        <v>2082</v>
      </c>
      <c r="E808" s="29"/>
      <c r="F808" s="29" t="s">
        <v>2083</v>
      </c>
      <c r="G808" s="29" t="s">
        <v>2084</v>
      </c>
      <c r="H808" s="29"/>
      <c r="I808" s="3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34.5" customHeight="1" x14ac:dyDescent="0.25">
      <c r="A809" s="27" t="s">
        <v>359</v>
      </c>
      <c r="B809" s="28" t="s">
        <v>110</v>
      </c>
      <c r="C809" s="29" t="s">
        <v>2085</v>
      </c>
      <c r="D809" s="29" t="s">
        <v>2086</v>
      </c>
      <c r="E809" s="29">
        <v>79042733545</v>
      </c>
      <c r="F809" s="29" t="s">
        <v>2087</v>
      </c>
      <c r="G809" s="29" t="s">
        <v>2088</v>
      </c>
      <c r="H809" s="29"/>
      <c r="I809" s="3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5.75" hidden="1" customHeight="1" x14ac:dyDescent="0.25">
      <c r="A810" s="27"/>
      <c r="B810" s="28"/>
      <c r="C810" s="29"/>
      <c r="D810" s="29"/>
      <c r="E810" s="29"/>
      <c r="F810" s="29"/>
      <c r="G810" s="29"/>
      <c r="H810" s="29"/>
      <c r="I810" s="3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45.75" customHeight="1" x14ac:dyDescent="0.25">
      <c r="A811" s="27" t="s">
        <v>359</v>
      </c>
      <c r="B811" s="28" t="s">
        <v>346</v>
      </c>
      <c r="C811" s="29" t="s">
        <v>2089</v>
      </c>
      <c r="D811" s="29" t="s">
        <v>2090</v>
      </c>
      <c r="E811" s="29" t="s">
        <v>2091</v>
      </c>
      <c r="F811" s="29" t="s">
        <v>2092</v>
      </c>
      <c r="G811" s="29" t="s">
        <v>2093</v>
      </c>
      <c r="H811" s="29"/>
      <c r="I811" s="3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34.5" customHeight="1" x14ac:dyDescent="0.25">
      <c r="A812" s="27" t="s">
        <v>359</v>
      </c>
      <c r="B812" s="28" t="s">
        <v>351</v>
      </c>
      <c r="C812" s="29" t="s">
        <v>2094</v>
      </c>
      <c r="D812" s="29" t="s">
        <v>2095</v>
      </c>
      <c r="E812" s="29" t="s">
        <v>2096</v>
      </c>
      <c r="F812" s="29" t="s">
        <v>2097</v>
      </c>
      <c r="G812" s="29" t="s">
        <v>2098</v>
      </c>
      <c r="H812" s="29"/>
      <c r="I812" s="3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34.5" customHeight="1" x14ac:dyDescent="0.25">
      <c r="A813" s="27" t="s">
        <v>359</v>
      </c>
      <c r="B813" s="28" t="s">
        <v>354</v>
      </c>
      <c r="C813" s="29" t="s">
        <v>2099</v>
      </c>
      <c r="D813" s="29" t="s">
        <v>2100</v>
      </c>
      <c r="E813" s="29">
        <v>89091290298</v>
      </c>
      <c r="F813" s="29" t="s">
        <v>2101</v>
      </c>
      <c r="G813" s="29" t="s">
        <v>2102</v>
      </c>
      <c r="H813" s="29"/>
      <c r="I813" s="3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34.5" customHeight="1" x14ac:dyDescent="0.25">
      <c r="A814" s="27" t="s">
        <v>359</v>
      </c>
      <c r="B814" s="28" t="s">
        <v>359</v>
      </c>
      <c r="C814" s="29" t="s">
        <v>2103</v>
      </c>
      <c r="D814" s="29" t="s">
        <v>2104</v>
      </c>
      <c r="E814" s="29">
        <v>79121007122</v>
      </c>
      <c r="F814" s="29" t="s">
        <v>2105</v>
      </c>
      <c r="G814" s="29" t="s">
        <v>2106</v>
      </c>
      <c r="H814" s="29"/>
      <c r="I814" s="3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34.5" customHeight="1" x14ac:dyDescent="0.25">
      <c r="A815" s="27" t="s">
        <v>359</v>
      </c>
      <c r="B815" s="28" t="s">
        <v>364</v>
      </c>
      <c r="C815" s="29" t="s">
        <v>2107</v>
      </c>
      <c r="D815" s="29" t="s">
        <v>2108</v>
      </c>
      <c r="E815" s="29">
        <v>89225802044</v>
      </c>
      <c r="F815" s="29" t="s">
        <v>2109</v>
      </c>
      <c r="G815" s="29" t="s">
        <v>2110</v>
      </c>
      <c r="H815" s="29"/>
      <c r="I815" s="3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34.5" customHeight="1" x14ac:dyDescent="0.25">
      <c r="A816" s="27" t="s">
        <v>1924</v>
      </c>
      <c r="B816" s="28" t="s">
        <v>9</v>
      </c>
      <c r="C816" s="29" t="s">
        <v>2111</v>
      </c>
      <c r="D816" s="29" t="s">
        <v>2112</v>
      </c>
      <c r="E816" s="29">
        <v>79780239219</v>
      </c>
      <c r="F816" s="29" t="s">
        <v>2113</v>
      </c>
      <c r="G816" s="29" t="s">
        <v>2114</v>
      </c>
      <c r="H816" s="29"/>
      <c r="I816" s="3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5.75" hidden="1" customHeight="1" x14ac:dyDescent="0.25">
      <c r="A817" s="27"/>
      <c r="B817" s="28"/>
      <c r="C817" s="29"/>
      <c r="D817" s="29"/>
      <c r="E817" s="29"/>
      <c r="F817" s="29"/>
      <c r="G817" s="29"/>
      <c r="H817" s="29"/>
      <c r="I817" s="3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45.75" customHeight="1" x14ac:dyDescent="0.25">
      <c r="A818" s="27" t="s">
        <v>1924</v>
      </c>
      <c r="B818" s="28" t="s">
        <v>17</v>
      </c>
      <c r="C818" s="29" t="s">
        <v>2115</v>
      </c>
      <c r="D818" s="29" t="s">
        <v>2116</v>
      </c>
      <c r="E818" s="29">
        <f>79788746977</f>
        <v>79788746977</v>
      </c>
      <c r="F818" s="29" t="s">
        <v>2117</v>
      </c>
      <c r="G818" s="29" t="s">
        <v>2118</v>
      </c>
      <c r="H818" s="29"/>
      <c r="I818" s="3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45.75" customHeight="1" x14ac:dyDescent="0.25">
      <c r="A819" s="33" t="s">
        <v>364</v>
      </c>
      <c r="B819" s="34" t="s">
        <v>9</v>
      </c>
      <c r="C819" s="35" t="s">
        <v>2119</v>
      </c>
      <c r="D819" s="35" t="s">
        <v>2120</v>
      </c>
      <c r="E819" s="35">
        <v>89371187997</v>
      </c>
      <c r="F819" s="35" t="s">
        <v>2121</v>
      </c>
      <c r="G819" s="35" t="s">
        <v>2122</v>
      </c>
      <c r="H819" s="36" t="s">
        <v>2123</v>
      </c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45.75" customHeight="1" x14ac:dyDescent="0.25">
      <c r="A820" s="27" t="s">
        <v>364</v>
      </c>
      <c r="B820" s="28" t="s">
        <v>17</v>
      </c>
      <c r="C820" s="29" t="s">
        <v>2124</v>
      </c>
      <c r="D820" s="29" t="s">
        <v>2125</v>
      </c>
      <c r="E820" s="29">
        <v>89877113130</v>
      </c>
      <c r="F820" s="29" t="s">
        <v>2126</v>
      </c>
      <c r="G820" s="29" t="s">
        <v>2127</v>
      </c>
      <c r="H820" s="29"/>
      <c r="I820" s="3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45.75" customHeight="1" x14ac:dyDescent="0.25">
      <c r="A821" s="27" t="s">
        <v>364</v>
      </c>
      <c r="B821" s="28" t="s">
        <v>24</v>
      </c>
      <c r="C821" s="29" t="s">
        <v>2128</v>
      </c>
      <c r="D821" s="29" t="s">
        <v>2129</v>
      </c>
      <c r="E821" s="29" t="s">
        <v>2130</v>
      </c>
      <c r="F821" s="29" t="s">
        <v>2131</v>
      </c>
      <c r="G821" s="29" t="s">
        <v>2132</v>
      </c>
      <c r="H821" s="29"/>
      <c r="I821" s="3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45.75" customHeight="1" x14ac:dyDescent="0.25">
      <c r="A822" s="27" t="s">
        <v>364</v>
      </c>
      <c r="B822" s="28" t="s">
        <v>29</v>
      </c>
      <c r="C822" s="29" t="s">
        <v>2133</v>
      </c>
      <c r="D822" s="29" t="s">
        <v>2134</v>
      </c>
      <c r="E822" s="29">
        <v>89278793987</v>
      </c>
      <c r="F822" s="29"/>
      <c r="G822" s="29" t="s">
        <v>2135</v>
      </c>
      <c r="H822" s="29"/>
      <c r="I822" s="3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45.75" customHeight="1" x14ac:dyDescent="0.25">
      <c r="A823" s="27" t="s">
        <v>364</v>
      </c>
      <c r="B823" s="28" t="s">
        <v>34</v>
      </c>
      <c r="C823" s="29" t="s">
        <v>2136</v>
      </c>
      <c r="D823" s="29" t="s">
        <v>2137</v>
      </c>
      <c r="E823" s="29">
        <v>89021010312</v>
      </c>
      <c r="F823" s="29"/>
      <c r="G823" s="29" t="s">
        <v>2138</v>
      </c>
      <c r="H823" s="29"/>
      <c r="I823" s="3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45.75" customHeight="1" x14ac:dyDescent="0.25">
      <c r="A824" s="27" t="s">
        <v>364</v>
      </c>
      <c r="B824" s="28" t="s">
        <v>69</v>
      </c>
      <c r="C824" s="29" t="s">
        <v>2139</v>
      </c>
      <c r="D824" s="29" t="s">
        <v>2140</v>
      </c>
      <c r="E824" s="29">
        <v>89613732117</v>
      </c>
      <c r="F824" s="29" t="s">
        <v>2141</v>
      </c>
      <c r="G824" s="29" t="s">
        <v>2142</v>
      </c>
      <c r="H824" s="29"/>
      <c r="I824" s="3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45.75" customHeight="1" x14ac:dyDescent="0.25">
      <c r="A825" s="27" t="s">
        <v>364</v>
      </c>
      <c r="B825" s="28" t="s">
        <v>110</v>
      </c>
      <c r="C825" s="29" t="s">
        <v>2143</v>
      </c>
      <c r="D825" s="29" t="s">
        <v>2144</v>
      </c>
      <c r="E825" s="29">
        <v>89613754157</v>
      </c>
      <c r="F825" s="29" t="s">
        <v>2145</v>
      </c>
      <c r="G825" s="29" t="s">
        <v>2146</v>
      </c>
      <c r="H825" s="29"/>
      <c r="I825" s="3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45.75" customHeight="1" x14ac:dyDescent="0.25">
      <c r="A826" s="27" t="s">
        <v>364</v>
      </c>
      <c r="B826" s="28" t="s">
        <v>346</v>
      </c>
      <c r="C826" s="29" t="s">
        <v>2147</v>
      </c>
      <c r="D826" s="29" t="s">
        <v>2148</v>
      </c>
      <c r="E826" s="29">
        <v>89177002295</v>
      </c>
      <c r="F826" s="29"/>
      <c r="G826" s="29" t="s">
        <v>2149</v>
      </c>
      <c r="H826" s="29"/>
      <c r="I826" s="3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45.75" customHeight="1" x14ac:dyDescent="0.25">
      <c r="A827" s="27" t="s">
        <v>364</v>
      </c>
      <c r="B827" s="28" t="s">
        <v>351</v>
      </c>
      <c r="C827" s="29" t="s">
        <v>2150</v>
      </c>
      <c r="D827" s="29"/>
      <c r="E827" s="29"/>
      <c r="F827" s="29"/>
      <c r="G827" s="29" t="s">
        <v>2151</v>
      </c>
      <c r="H827" s="29"/>
      <c r="I827" s="3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22.5" customHeight="1" x14ac:dyDescent="0.25">
      <c r="A828" s="27" t="s">
        <v>369</v>
      </c>
      <c r="B828" s="28" t="s">
        <v>9</v>
      </c>
      <c r="C828" s="29" t="s">
        <v>2152</v>
      </c>
      <c r="D828" s="29" t="s">
        <v>2153</v>
      </c>
      <c r="E828" s="29" t="s">
        <v>2154</v>
      </c>
      <c r="F828" s="29" t="s">
        <v>2155</v>
      </c>
      <c r="G828" s="29" t="s">
        <v>2156</v>
      </c>
      <c r="H828" s="29"/>
      <c r="I828" s="3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23.25" customHeight="1" x14ac:dyDescent="0.25">
      <c r="A829" s="27"/>
      <c r="B829" s="28"/>
      <c r="C829" s="29"/>
      <c r="D829" s="29"/>
      <c r="E829" s="29" t="s">
        <v>2157</v>
      </c>
      <c r="F829" s="29" t="s">
        <v>2158</v>
      </c>
      <c r="G829" s="29" t="s">
        <v>2159</v>
      </c>
      <c r="H829" s="29"/>
      <c r="I829" s="3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23.25" customHeight="1" x14ac:dyDescent="0.25">
      <c r="A830" s="27" t="s">
        <v>374</v>
      </c>
      <c r="B830" s="28" t="s">
        <v>9</v>
      </c>
      <c r="C830" s="29" t="s">
        <v>2160</v>
      </c>
      <c r="D830" s="29" t="s">
        <v>2161</v>
      </c>
      <c r="E830" s="29" t="s">
        <v>2162</v>
      </c>
      <c r="F830" s="29" t="s">
        <v>2163</v>
      </c>
      <c r="G830" s="29" t="s">
        <v>2164</v>
      </c>
      <c r="H830" s="29"/>
      <c r="I830" s="1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23.25" hidden="1" customHeight="1" x14ac:dyDescent="0.25">
      <c r="A831" s="27"/>
      <c r="B831" s="28"/>
      <c r="C831" s="29"/>
      <c r="D831" s="29"/>
      <c r="E831" s="29"/>
      <c r="F831" s="29"/>
      <c r="G831" s="29"/>
      <c r="H831" s="29"/>
      <c r="I831" s="3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34.5" customHeight="1" x14ac:dyDescent="0.25">
      <c r="A832" s="27" t="s">
        <v>381</v>
      </c>
      <c r="B832" s="28" t="s">
        <v>9</v>
      </c>
      <c r="C832" s="29" t="s">
        <v>2165</v>
      </c>
      <c r="D832" s="29" t="s">
        <v>2166</v>
      </c>
      <c r="E832" s="29" t="s">
        <v>2167</v>
      </c>
      <c r="F832" s="29" t="s">
        <v>2168</v>
      </c>
      <c r="G832" s="29" t="s">
        <v>2169</v>
      </c>
      <c r="H832" s="43" t="s">
        <v>2170</v>
      </c>
      <c r="I832" s="3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23.25" customHeight="1" x14ac:dyDescent="0.25">
      <c r="A833" s="63" t="s">
        <v>381</v>
      </c>
      <c r="B833" s="64" t="s">
        <v>17</v>
      </c>
      <c r="C833" s="38" t="s">
        <v>2171</v>
      </c>
      <c r="D833" s="38" t="s">
        <v>2172</v>
      </c>
      <c r="E833" s="38" t="s">
        <v>2173</v>
      </c>
      <c r="F833" s="38" t="s">
        <v>2174</v>
      </c>
      <c r="G833" s="38" t="s">
        <v>2175</v>
      </c>
      <c r="H833" s="38"/>
      <c r="I833" s="15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</row>
    <row r="834" spans="1:20" ht="15.75" hidden="1" customHeight="1" x14ac:dyDescent="0.25">
      <c r="A834" s="27"/>
      <c r="B834" s="28"/>
      <c r="C834" s="41"/>
      <c r="D834" s="41"/>
      <c r="E834" s="41"/>
      <c r="F834" s="41"/>
      <c r="G834" s="41"/>
      <c r="H834" s="41"/>
      <c r="I834" s="3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5.75" hidden="1" customHeight="1" x14ac:dyDescent="0.25">
      <c r="A835" s="27"/>
      <c r="B835" s="28"/>
      <c r="C835" s="41"/>
      <c r="D835" s="41"/>
      <c r="E835" s="41"/>
      <c r="F835" s="41"/>
      <c r="G835" s="41"/>
      <c r="H835" s="41"/>
      <c r="I835" s="3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23.25" customHeight="1" x14ac:dyDescent="0.25">
      <c r="A836" s="63" t="s">
        <v>381</v>
      </c>
      <c r="B836" s="64" t="s">
        <v>24</v>
      </c>
      <c r="C836" s="38" t="s">
        <v>2176</v>
      </c>
      <c r="D836" s="38" t="s">
        <v>2177</v>
      </c>
      <c r="E836" s="38">
        <v>88673822587</v>
      </c>
      <c r="F836" s="38" t="s">
        <v>2178</v>
      </c>
      <c r="G836" s="38" t="s">
        <v>2179</v>
      </c>
      <c r="H836" s="38"/>
      <c r="I836" s="15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</row>
    <row r="837" spans="1:20" ht="15.75" hidden="1" customHeight="1" x14ac:dyDescent="0.25">
      <c r="A837" s="27"/>
      <c r="B837" s="28"/>
      <c r="C837" s="41"/>
      <c r="D837" s="41"/>
      <c r="E837" s="41"/>
      <c r="F837" s="41"/>
      <c r="G837" s="41"/>
      <c r="H837" s="41"/>
      <c r="I837" s="3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15.75" hidden="1" customHeight="1" x14ac:dyDescent="0.25">
      <c r="A838" s="27"/>
      <c r="B838" s="28"/>
      <c r="C838" s="41"/>
      <c r="D838" s="41"/>
      <c r="E838" s="41"/>
      <c r="F838" s="41"/>
      <c r="G838" s="41"/>
      <c r="H838" s="41"/>
      <c r="I838" s="3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23.25" customHeight="1" x14ac:dyDescent="0.25">
      <c r="A839" s="27" t="s">
        <v>381</v>
      </c>
      <c r="B839" s="28" t="s">
        <v>29</v>
      </c>
      <c r="C839" s="41" t="s">
        <v>2180</v>
      </c>
      <c r="D839" s="41" t="s">
        <v>2181</v>
      </c>
      <c r="E839" s="41">
        <v>892807006471</v>
      </c>
      <c r="F839" s="41" t="s">
        <v>2182</v>
      </c>
      <c r="G839" s="41" t="s">
        <v>2183</v>
      </c>
      <c r="H839" s="41"/>
      <c r="I839" s="3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15.75" hidden="1" customHeight="1" x14ac:dyDescent="0.25">
      <c r="A840" s="27"/>
      <c r="B840" s="28"/>
      <c r="C840" s="41"/>
      <c r="D840" s="41"/>
      <c r="E840" s="41"/>
      <c r="F840" s="41"/>
      <c r="G840" s="41"/>
      <c r="H840" s="41"/>
      <c r="I840" s="3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ht="15.75" hidden="1" customHeight="1" x14ac:dyDescent="0.25">
      <c r="A841" s="27"/>
      <c r="B841" s="28"/>
      <c r="C841" s="41"/>
      <c r="D841" s="41"/>
      <c r="E841" s="41"/>
      <c r="F841" s="41"/>
      <c r="G841" s="41"/>
      <c r="H841" s="41"/>
      <c r="I841" s="3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ht="23.25" customHeight="1" x14ac:dyDescent="0.25">
      <c r="A842" s="27" t="s">
        <v>381</v>
      </c>
      <c r="B842" s="28" t="s">
        <v>34</v>
      </c>
      <c r="C842" s="41" t="s">
        <v>2184</v>
      </c>
      <c r="D842" s="41" t="s">
        <v>2185</v>
      </c>
      <c r="E842" s="41">
        <v>89288555922</v>
      </c>
      <c r="F842" s="41" t="s">
        <v>2186</v>
      </c>
      <c r="G842" s="41" t="s">
        <v>2187</v>
      </c>
      <c r="H842" s="41"/>
      <c r="I842" s="3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 ht="15.75" hidden="1" customHeight="1" x14ac:dyDescent="0.25">
      <c r="A843" s="27"/>
      <c r="B843" s="28"/>
      <c r="C843" s="41"/>
      <c r="D843" s="41"/>
      <c r="E843" s="41"/>
      <c r="F843" s="41"/>
      <c r="G843" s="41"/>
      <c r="H843" s="41"/>
      <c r="I843" s="3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 ht="15.75" hidden="1" customHeight="1" x14ac:dyDescent="0.25">
      <c r="A844" s="27"/>
      <c r="B844" s="28"/>
      <c r="C844" s="41"/>
      <c r="D844" s="41"/>
      <c r="E844" s="41"/>
      <c r="F844" s="41"/>
      <c r="G844" s="41"/>
      <c r="H844" s="41"/>
      <c r="I844" s="3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 ht="23.25" customHeight="1" x14ac:dyDescent="0.25">
      <c r="A845" s="27" t="s">
        <v>381</v>
      </c>
      <c r="B845" s="28" t="s">
        <v>69</v>
      </c>
      <c r="C845" s="41" t="s">
        <v>2188</v>
      </c>
      <c r="D845" s="41" t="s">
        <v>2189</v>
      </c>
      <c r="E845" s="41">
        <v>89627438276</v>
      </c>
      <c r="F845" s="41" t="s">
        <v>2190</v>
      </c>
      <c r="G845" s="41" t="s">
        <v>2191</v>
      </c>
      <c r="H845" s="41"/>
      <c r="I845" s="3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 ht="15.75" hidden="1" customHeight="1" x14ac:dyDescent="0.25">
      <c r="A846" s="27"/>
      <c r="B846" s="28"/>
      <c r="C846" s="41"/>
      <c r="D846" s="41"/>
      <c r="E846" s="41"/>
      <c r="F846" s="41"/>
      <c r="G846" s="41"/>
      <c r="H846" s="41"/>
      <c r="I846" s="3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 ht="15.75" hidden="1" customHeight="1" x14ac:dyDescent="0.25">
      <c r="A847" s="27"/>
      <c r="B847" s="28"/>
      <c r="C847" s="41"/>
      <c r="D847" s="41"/>
      <c r="E847" s="41"/>
      <c r="F847" s="41"/>
      <c r="G847" s="41"/>
      <c r="H847" s="41"/>
      <c r="I847" s="3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 ht="23.25" customHeight="1" x14ac:dyDescent="0.25">
      <c r="A848" s="27" t="s">
        <v>381</v>
      </c>
      <c r="B848" s="28" t="s">
        <v>110</v>
      </c>
      <c r="C848" s="41" t="s">
        <v>2192</v>
      </c>
      <c r="D848" s="41" t="s">
        <v>2193</v>
      </c>
      <c r="E848" s="41">
        <v>89187092913</v>
      </c>
      <c r="F848" s="41" t="s">
        <v>2194</v>
      </c>
      <c r="G848" s="41" t="s">
        <v>2195</v>
      </c>
      <c r="H848" s="41"/>
      <c r="I848" s="3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 ht="15.75" hidden="1" customHeight="1" x14ac:dyDescent="0.25">
      <c r="A849" s="27"/>
      <c r="B849" s="28"/>
      <c r="C849" s="41"/>
      <c r="D849" s="41"/>
      <c r="E849" s="41"/>
      <c r="F849" s="41"/>
      <c r="G849" s="41"/>
      <c r="H849" s="41"/>
      <c r="I849" s="3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 ht="15.75" hidden="1" customHeight="1" x14ac:dyDescent="0.25">
      <c r="A850" s="27"/>
      <c r="B850" s="28"/>
      <c r="C850" s="41"/>
      <c r="D850" s="41"/>
      <c r="E850" s="41"/>
      <c r="F850" s="41"/>
      <c r="G850" s="41"/>
      <c r="H850" s="41"/>
      <c r="I850" s="3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 ht="23.25" customHeight="1" x14ac:dyDescent="0.25">
      <c r="A851" s="27" t="s">
        <v>381</v>
      </c>
      <c r="B851" s="28" t="s">
        <v>346</v>
      </c>
      <c r="C851" s="41" t="s">
        <v>2196</v>
      </c>
      <c r="D851" s="41" t="s">
        <v>2197</v>
      </c>
      <c r="E851" s="41">
        <v>89888369963</v>
      </c>
      <c r="F851" s="41" t="s">
        <v>2198</v>
      </c>
      <c r="G851" s="41" t="s">
        <v>2199</v>
      </c>
      <c r="H851" s="41"/>
      <c r="I851" s="3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 ht="15.75" hidden="1" customHeight="1" x14ac:dyDescent="0.25">
      <c r="A852" s="27"/>
      <c r="B852" s="28"/>
      <c r="C852" s="41"/>
      <c r="D852" s="41"/>
      <c r="E852" s="41"/>
      <c r="F852" s="41"/>
      <c r="G852" s="41"/>
      <c r="H852" s="41"/>
      <c r="I852" s="3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 ht="15.75" hidden="1" customHeight="1" x14ac:dyDescent="0.25">
      <c r="A853" s="27"/>
      <c r="B853" s="28"/>
      <c r="C853" s="41"/>
      <c r="D853" s="41"/>
      <c r="E853" s="41"/>
      <c r="F853" s="41"/>
      <c r="G853" s="41"/>
      <c r="H853" s="41"/>
      <c r="I853" s="3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 ht="23.25" customHeight="1" x14ac:dyDescent="0.25">
      <c r="A854" s="27" t="s">
        <v>381</v>
      </c>
      <c r="B854" s="28" t="s">
        <v>351</v>
      </c>
      <c r="C854" s="41" t="s">
        <v>2200</v>
      </c>
      <c r="D854" s="41" t="s">
        <v>2201</v>
      </c>
      <c r="E854" s="41" t="s">
        <v>2202</v>
      </c>
      <c r="F854" s="41" t="s">
        <v>2203</v>
      </c>
      <c r="G854" s="41" t="s">
        <v>2204</v>
      </c>
      <c r="H854" s="41"/>
      <c r="I854" s="3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 ht="15.75" hidden="1" customHeight="1" x14ac:dyDescent="0.25">
      <c r="A855" s="27"/>
      <c r="B855" s="28"/>
      <c r="C855" s="41"/>
      <c r="D855" s="41"/>
      <c r="E855" s="41"/>
      <c r="F855" s="41"/>
      <c r="G855" s="41"/>
      <c r="H855" s="41"/>
      <c r="I855" s="3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 ht="15.75" hidden="1" customHeight="1" x14ac:dyDescent="0.25">
      <c r="A856" s="27"/>
      <c r="B856" s="28"/>
      <c r="C856" s="41"/>
      <c r="D856" s="41"/>
      <c r="E856" s="41"/>
      <c r="F856" s="41"/>
      <c r="G856" s="41"/>
      <c r="H856" s="41"/>
      <c r="I856" s="3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 ht="57" customHeight="1" x14ac:dyDescent="0.25">
      <c r="A857" s="27" t="s">
        <v>381</v>
      </c>
      <c r="B857" s="28">
        <v>10</v>
      </c>
      <c r="C857" s="29" t="s">
        <v>2205</v>
      </c>
      <c r="D857" s="29" t="s">
        <v>2206</v>
      </c>
      <c r="E857" s="29" t="s">
        <v>2207</v>
      </c>
      <c r="F857" s="29" t="s">
        <v>2208</v>
      </c>
      <c r="G857" s="29" t="s">
        <v>2209</v>
      </c>
      <c r="H857" s="29"/>
      <c r="I857" s="3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 ht="15.75" hidden="1" customHeight="1" x14ac:dyDescent="0.25">
      <c r="A858" s="27"/>
      <c r="B858" s="28"/>
      <c r="C858" s="29"/>
      <c r="D858" s="29"/>
      <c r="E858" s="29">
        <v>79288592758</v>
      </c>
      <c r="F858" s="29"/>
      <c r="G858" s="29"/>
      <c r="H858" s="29"/>
      <c r="I858" s="3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 ht="10.5" hidden="1" customHeight="1" x14ac:dyDescent="0.25">
      <c r="A859" s="27"/>
      <c r="B859" s="28"/>
      <c r="C859" s="29"/>
      <c r="D859" s="29"/>
      <c r="E859" s="29"/>
      <c r="F859" s="29"/>
      <c r="G859" s="29"/>
      <c r="H859" s="29"/>
      <c r="I859" s="3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 ht="15.75" customHeight="1" x14ac:dyDescent="0.25">
      <c r="A860" s="27" t="s">
        <v>381</v>
      </c>
      <c r="B860" s="28" t="s">
        <v>359</v>
      </c>
      <c r="C860" s="29" t="s">
        <v>2210</v>
      </c>
      <c r="D860" s="29" t="s">
        <v>2211</v>
      </c>
      <c r="E860" s="29" t="s">
        <v>2212</v>
      </c>
      <c r="F860" s="29" t="s">
        <v>2213</v>
      </c>
      <c r="G860" s="29" t="s">
        <v>2214</v>
      </c>
      <c r="H860" s="29"/>
      <c r="I860" s="3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 ht="15.75" customHeight="1" x14ac:dyDescent="0.25">
      <c r="A861" s="27" t="s">
        <v>381</v>
      </c>
      <c r="B861" s="28" t="s">
        <v>364</v>
      </c>
      <c r="C861" s="29" t="s">
        <v>2215</v>
      </c>
      <c r="D861" s="29" t="s">
        <v>2216</v>
      </c>
      <c r="E861" s="29">
        <v>89034843133</v>
      </c>
      <c r="F861" s="29" t="s">
        <v>2217</v>
      </c>
      <c r="G861" s="29" t="s">
        <v>2218</v>
      </c>
      <c r="H861" s="29"/>
      <c r="I861" s="3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 ht="15.75" customHeight="1" x14ac:dyDescent="0.25">
      <c r="A862" s="27" t="s">
        <v>381</v>
      </c>
      <c r="B862" s="28" t="s">
        <v>369</v>
      </c>
      <c r="C862" s="29" t="s">
        <v>2219</v>
      </c>
      <c r="D862" s="29" t="s">
        <v>2220</v>
      </c>
      <c r="E862" s="29" t="s">
        <v>2221</v>
      </c>
      <c r="F862" s="29" t="s">
        <v>2222</v>
      </c>
      <c r="G862" s="29" t="s">
        <v>2223</v>
      </c>
      <c r="H862" s="29"/>
      <c r="I862" s="3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 ht="15.75" customHeight="1" x14ac:dyDescent="0.25">
      <c r="A863" s="27" t="s">
        <v>381</v>
      </c>
      <c r="B863" s="28" t="s">
        <v>374</v>
      </c>
      <c r="C863" s="29" t="s">
        <v>2224</v>
      </c>
      <c r="D863" s="29" t="s">
        <v>2201</v>
      </c>
      <c r="E863" s="29" t="s">
        <v>2221</v>
      </c>
      <c r="F863" s="29" t="s">
        <v>2222</v>
      </c>
      <c r="G863" s="29" t="s">
        <v>2225</v>
      </c>
      <c r="H863" s="29"/>
      <c r="I863" s="3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 ht="15.75" customHeight="1" x14ac:dyDescent="0.25">
      <c r="A864" s="27" t="s">
        <v>381</v>
      </c>
      <c r="B864" s="28" t="s">
        <v>381</v>
      </c>
      <c r="C864" s="29" t="s">
        <v>2226</v>
      </c>
      <c r="D864" s="29" t="s">
        <v>2201</v>
      </c>
      <c r="E864" s="29" t="s">
        <v>2221</v>
      </c>
      <c r="F864" s="29" t="s">
        <v>2222</v>
      </c>
      <c r="G864" s="29" t="s">
        <v>2227</v>
      </c>
      <c r="H864" s="29"/>
      <c r="I864" s="3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 ht="15.75" customHeight="1" x14ac:dyDescent="0.25">
      <c r="A865" s="27" t="s">
        <v>381</v>
      </c>
      <c r="B865" s="28" t="s">
        <v>386</v>
      </c>
      <c r="C865" s="29" t="s">
        <v>2228</v>
      </c>
      <c r="D865" s="29" t="s">
        <v>2201</v>
      </c>
      <c r="E865" s="29" t="s">
        <v>2221</v>
      </c>
      <c r="F865" s="29" t="s">
        <v>2222</v>
      </c>
      <c r="G865" s="29" t="s">
        <v>2229</v>
      </c>
      <c r="H865" s="29"/>
      <c r="I865" s="3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 ht="15.75" customHeight="1" x14ac:dyDescent="0.25">
      <c r="A866" s="27" t="s">
        <v>381</v>
      </c>
      <c r="B866" s="28" t="s">
        <v>391</v>
      </c>
      <c r="C866" s="29" t="s">
        <v>2230</v>
      </c>
      <c r="D866" s="29" t="s">
        <v>2201</v>
      </c>
      <c r="E866" s="29" t="s">
        <v>2221</v>
      </c>
      <c r="F866" s="29" t="s">
        <v>2222</v>
      </c>
      <c r="G866" s="29" t="s">
        <v>2231</v>
      </c>
      <c r="H866" s="29"/>
      <c r="I866" s="3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 ht="15.75" customHeight="1" x14ac:dyDescent="0.25">
      <c r="A867" s="27" t="s">
        <v>381</v>
      </c>
      <c r="B867" s="28" t="s">
        <v>718</v>
      </c>
      <c r="C867" s="29" t="s">
        <v>2232</v>
      </c>
      <c r="D867" s="29" t="s">
        <v>2233</v>
      </c>
      <c r="E867" s="29">
        <v>89061882838</v>
      </c>
      <c r="F867" s="29" t="s">
        <v>2234</v>
      </c>
      <c r="G867" s="29" t="s">
        <v>2235</v>
      </c>
      <c r="H867" s="29"/>
      <c r="I867" s="3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 ht="15.75" customHeight="1" x14ac:dyDescent="0.25">
      <c r="A868" s="27" t="s">
        <v>381</v>
      </c>
      <c r="B868" s="28" t="s">
        <v>1011</v>
      </c>
      <c r="C868" s="29" t="s">
        <v>2236</v>
      </c>
      <c r="D868" s="29" t="s">
        <v>2237</v>
      </c>
      <c r="E868" s="29">
        <v>89627501791</v>
      </c>
      <c r="F868" s="29" t="s">
        <v>2238</v>
      </c>
      <c r="G868" s="29" t="s">
        <v>2239</v>
      </c>
      <c r="H868" s="29"/>
      <c r="I868" s="3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 ht="15.75" customHeight="1" x14ac:dyDescent="0.25">
      <c r="A869" s="27" t="s">
        <v>381</v>
      </c>
      <c r="B869" s="28" t="s">
        <v>1017</v>
      </c>
      <c r="C869" s="29" t="s">
        <v>2240</v>
      </c>
      <c r="D869" s="29" t="s">
        <v>2241</v>
      </c>
      <c r="E869" s="29" t="s">
        <v>2242</v>
      </c>
      <c r="F869" s="29" t="s">
        <v>2243</v>
      </c>
      <c r="G869" s="29" t="s">
        <v>2244</v>
      </c>
      <c r="H869" s="29"/>
      <c r="I869" s="3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 ht="15.75" customHeight="1" x14ac:dyDescent="0.25">
      <c r="A870" s="27" t="s">
        <v>381</v>
      </c>
      <c r="B870" s="28" t="s">
        <v>1024</v>
      </c>
      <c r="C870" s="29" t="s">
        <v>2245</v>
      </c>
      <c r="D870" s="29" t="s">
        <v>2246</v>
      </c>
      <c r="E870" s="29">
        <v>89888355315</v>
      </c>
      <c r="F870" s="29" t="s">
        <v>2247</v>
      </c>
      <c r="G870" s="29" t="s">
        <v>2248</v>
      </c>
      <c r="H870" s="29"/>
      <c r="I870" s="3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 ht="15.75" customHeight="1" x14ac:dyDescent="0.25">
      <c r="A871" s="27" t="s">
        <v>381</v>
      </c>
      <c r="B871" s="28" t="s">
        <v>8</v>
      </c>
      <c r="C871" s="29" t="s">
        <v>2249</v>
      </c>
      <c r="D871" s="29" t="s">
        <v>2250</v>
      </c>
      <c r="E871" s="29">
        <v>89888355315</v>
      </c>
      <c r="F871" s="29" t="s">
        <v>2247</v>
      </c>
      <c r="G871" s="29" t="s">
        <v>2251</v>
      </c>
      <c r="H871" s="29"/>
      <c r="I871" s="3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 ht="15.75" customHeight="1" x14ac:dyDescent="0.25">
      <c r="A872" s="27" t="s">
        <v>381</v>
      </c>
      <c r="B872" s="28" t="s">
        <v>546</v>
      </c>
      <c r="C872" s="29" t="s">
        <v>2252</v>
      </c>
      <c r="D872" s="29" t="s">
        <v>2253</v>
      </c>
      <c r="E872" s="29">
        <v>89188350918</v>
      </c>
      <c r="F872" s="29" t="s">
        <v>2254</v>
      </c>
      <c r="G872" s="29" t="s">
        <v>2255</v>
      </c>
      <c r="H872" s="29"/>
      <c r="I872" s="3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 ht="15.75" customHeight="1" x14ac:dyDescent="0.25">
      <c r="A873" s="27" t="s">
        <v>381</v>
      </c>
      <c r="B873" s="28" t="s">
        <v>642</v>
      </c>
      <c r="C873" s="29" t="s">
        <v>2256</v>
      </c>
      <c r="D873" s="29" t="s">
        <v>2257</v>
      </c>
      <c r="E873" s="29">
        <v>89627465270</v>
      </c>
      <c r="F873" s="29" t="s">
        <v>2258</v>
      </c>
      <c r="G873" s="29" t="s">
        <v>2259</v>
      </c>
      <c r="H873" s="29"/>
      <c r="I873" s="3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 ht="15.75" customHeight="1" x14ac:dyDescent="0.25">
      <c r="A874" s="27" t="s">
        <v>381</v>
      </c>
      <c r="B874" s="28" t="s">
        <v>751</v>
      </c>
      <c r="C874" s="29" t="s">
        <v>2260</v>
      </c>
      <c r="D874" s="29" t="s">
        <v>2261</v>
      </c>
      <c r="E874" s="29">
        <v>89194230275</v>
      </c>
      <c r="F874" s="29" t="s">
        <v>2262</v>
      </c>
      <c r="G874" s="29" t="s">
        <v>2263</v>
      </c>
      <c r="H874" s="29"/>
      <c r="I874" s="3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 ht="19.5" hidden="1" customHeight="1" x14ac:dyDescent="0.25">
      <c r="A875" s="27"/>
      <c r="B875" s="28"/>
      <c r="C875" s="29"/>
      <c r="D875" s="29"/>
      <c r="E875" s="29"/>
      <c r="F875" s="29"/>
      <c r="G875" s="29"/>
      <c r="H875" s="29"/>
      <c r="I875" s="3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 ht="22.5" customHeight="1" x14ac:dyDescent="0.25">
      <c r="A876" s="27" t="s">
        <v>386</v>
      </c>
      <c r="B876" s="28" t="s">
        <v>9</v>
      </c>
      <c r="C876" s="29" t="s">
        <v>2264</v>
      </c>
      <c r="D876" s="29" t="s">
        <v>2265</v>
      </c>
      <c r="E876" s="29" t="s">
        <v>2266</v>
      </c>
      <c r="F876" s="29" t="s">
        <v>2267</v>
      </c>
      <c r="G876" s="29" t="s">
        <v>2268</v>
      </c>
      <c r="H876" s="29"/>
      <c r="I876" s="3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 ht="22.5" hidden="1" customHeight="1" x14ac:dyDescent="0.25">
      <c r="A877" s="27"/>
      <c r="B877" s="28"/>
      <c r="C877" s="29"/>
      <c r="D877" s="29" t="s">
        <v>2269</v>
      </c>
      <c r="E877" s="29" t="s">
        <v>2270</v>
      </c>
      <c r="F877" s="29" t="s">
        <v>2271</v>
      </c>
      <c r="G877" s="29" t="s">
        <v>2272</v>
      </c>
      <c r="H877" s="29"/>
      <c r="I877" s="3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 ht="15.75" hidden="1" customHeight="1" x14ac:dyDescent="0.25">
      <c r="A878" s="27"/>
      <c r="B878" s="28"/>
      <c r="C878" s="29"/>
      <c r="D878" s="32"/>
      <c r="E878" s="29" t="s">
        <v>2273</v>
      </c>
      <c r="F878" s="32"/>
      <c r="G878" s="29" t="s">
        <v>2274</v>
      </c>
      <c r="H878" s="32"/>
      <c r="I878" s="3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 ht="57" customHeight="1" x14ac:dyDescent="0.25">
      <c r="A879" s="27" t="s">
        <v>386</v>
      </c>
      <c r="B879" s="28" t="s">
        <v>17</v>
      </c>
      <c r="C879" s="29" t="s">
        <v>2275</v>
      </c>
      <c r="D879" s="29" t="s">
        <v>2276</v>
      </c>
      <c r="E879" s="29">
        <v>89870034805</v>
      </c>
      <c r="F879" s="29" t="s">
        <v>2277</v>
      </c>
      <c r="G879" s="29" t="s">
        <v>2278</v>
      </c>
      <c r="H879" s="43" t="s">
        <v>2279</v>
      </c>
      <c r="I879" s="3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 ht="15.75" hidden="1" customHeight="1" x14ac:dyDescent="0.25">
      <c r="A880" s="27"/>
      <c r="B880" s="28"/>
      <c r="C880" s="29"/>
      <c r="D880" s="29"/>
      <c r="E880" s="29"/>
      <c r="F880" s="29"/>
      <c r="G880" s="29"/>
      <c r="H880" s="29"/>
      <c r="I880" s="3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 ht="45.75" customHeight="1" x14ac:dyDescent="0.25">
      <c r="A881" s="27" t="s">
        <v>386</v>
      </c>
      <c r="B881" s="28" t="s">
        <v>24</v>
      </c>
      <c r="C881" s="29" t="s">
        <v>2280</v>
      </c>
      <c r="D881" s="29" t="s">
        <v>2281</v>
      </c>
      <c r="E881" s="29" t="s">
        <v>2282</v>
      </c>
      <c r="F881" s="29" t="s">
        <v>2283</v>
      </c>
      <c r="G881" s="29" t="s">
        <v>2284</v>
      </c>
      <c r="H881" s="29"/>
      <c r="I881" s="3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 ht="15.75" hidden="1" customHeight="1" x14ac:dyDescent="0.25">
      <c r="A882" s="27"/>
      <c r="B882" s="28"/>
      <c r="C882" s="29"/>
      <c r="D882" s="29"/>
      <c r="E882" s="29"/>
      <c r="F882" s="29"/>
      <c r="G882" s="29"/>
      <c r="H882" s="29"/>
      <c r="I882" s="3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 ht="23.25" customHeight="1" x14ac:dyDescent="0.25">
      <c r="A883" s="27" t="s">
        <v>386</v>
      </c>
      <c r="B883" s="28" t="s">
        <v>29</v>
      </c>
      <c r="C883" s="29" t="s">
        <v>2285</v>
      </c>
      <c r="D883" s="29" t="s">
        <v>2286</v>
      </c>
      <c r="E883" s="29" t="s">
        <v>2287</v>
      </c>
      <c r="F883" s="29" t="s">
        <v>2288</v>
      </c>
      <c r="G883" s="29" t="s">
        <v>2289</v>
      </c>
      <c r="H883" s="29"/>
      <c r="I883" s="3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 ht="15.75" hidden="1" customHeight="1" x14ac:dyDescent="0.25">
      <c r="A884" s="27"/>
      <c r="B884" s="28"/>
      <c r="C884" s="29"/>
      <c r="D884" s="29"/>
      <c r="E884" s="29"/>
      <c r="F884" s="29" t="s">
        <v>2290</v>
      </c>
      <c r="G884" s="29"/>
      <c r="H884" s="29"/>
      <c r="I884" s="3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 ht="23.25" customHeight="1" x14ac:dyDescent="0.25">
      <c r="A885" s="27" t="s">
        <v>386</v>
      </c>
      <c r="B885" s="28" t="s">
        <v>34</v>
      </c>
      <c r="C885" s="29" t="s">
        <v>2291</v>
      </c>
      <c r="D885" s="29" t="s">
        <v>2292</v>
      </c>
      <c r="E885" s="29">
        <v>89872221858</v>
      </c>
      <c r="F885" s="29" t="s">
        <v>2293</v>
      </c>
      <c r="G885" s="29" t="s">
        <v>2294</v>
      </c>
      <c r="H885" s="43" t="s">
        <v>2295</v>
      </c>
      <c r="I885" s="3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 ht="33.75" customHeight="1" x14ac:dyDescent="0.25">
      <c r="A886" s="27" t="s">
        <v>386</v>
      </c>
      <c r="B886" s="28" t="s">
        <v>69</v>
      </c>
      <c r="C886" s="29" t="s">
        <v>2296</v>
      </c>
      <c r="D886" s="29" t="s">
        <v>2297</v>
      </c>
      <c r="E886" s="29" t="s">
        <v>2298</v>
      </c>
      <c r="F886" s="29" t="s">
        <v>2299</v>
      </c>
      <c r="G886" s="29" t="s">
        <v>2300</v>
      </c>
      <c r="H886" s="29"/>
      <c r="I886" s="3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 ht="15.75" hidden="1" customHeight="1" x14ac:dyDescent="0.25">
      <c r="A887" s="27"/>
      <c r="B887" s="28"/>
      <c r="C887" s="29"/>
      <c r="D887" s="29"/>
      <c r="E887" s="29">
        <v>89872799872</v>
      </c>
      <c r="F887" s="29"/>
      <c r="G887" s="29"/>
      <c r="H887" s="29"/>
      <c r="I887" s="3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 ht="15.75" hidden="1" customHeight="1" x14ac:dyDescent="0.25">
      <c r="A888" s="27"/>
      <c r="B888" s="28"/>
      <c r="C888" s="29"/>
      <c r="D888" s="29"/>
      <c r="E888" s="29"/>
      <c r="F888" s="29"/>
      <c r="G888" s="29"/>
      <c r="H888" s="29"/>
      <c r="I888" s="3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 ht="22.5" hidden="1" customHeight="1" x14ac:dyDescent="0.25">
      <c r="A889" s="27"/>
      <c r="B889" s="28"/>
      <c r="C889" s="29"/>
      <c r="D889" s="29" t="s">
        <v>2301</v>
      </c>
      <c r="E889" s="29"/>
      <c r="F889" s="29" t="s">
        <v>2302</v>
      </c>
      <c r="G889" s="29"/>
      <c r="H889" s="29"/>
      <c r="I889" s="3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 ht="15.75" hidden="1" customHeight="1" x14ac:dyDescent="0.25">
      <c r="A890" s="27"/>
      <c r="B890" s="28"/>
      <c r="C890" s="29"/>
      <c r="D890" s="32"/>
      <c r="E890" s="29"/>
      <c r="F890" s="32"/>
      <c r="G890" s="29"/>
      <c r="H890" s="32"/>
      <c r="I890" s="3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 ht="15.75" hidden="1" customHeight="1" x14ac:dyDescent="0.25">
      <c r="A891" s="27"/>
      <c r="B891" s="28"/>
      <c r="C891" s="29"/>
      <c r="D891" s="32"/>
      <c r="E891" s="29" t="s">
        <v>2303</v>
      </c>
      <c r="F891" s="32"/>
      <c r="G891" s="29"/>
      <c r="H891" s="32"/>
      <c r="I891" s="3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 ht="15.75" hidden="1" customHeight="1" x14ac:dyDescent="0.25">
      <c r="A892" s="27"/>
      <c r="B892" s="28"/>
      <c r="C892" s="29"/>
      <c r="D892" s="32"/>
      <c r="E892" s="29"/>
      <c r="F892" s="32"/>
      <c r="G892" s="29"/>
      <c r="H892" s="32"/>
      <c r="I892" s="3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 ht="34.5" customHeight="1" x14ac:dyDescent="0.25">
      <c r="A893" s="27" t="s">
        <v>386</v>
      </c>
      <c r="B893" s="28" t="s">
        <v>346</v>
      </c>
      <c r="C893" s="29" t="s">
        <v>2304</v>
      </c>
      <c r="D893" s="29" t="s">
        <v>2305</v>
      </c>
      <c r="E893" s="29">
        <v>89674605252</v>
      </c>
      <c r="F893" s="29" t="s">
        <v>2306</v>
      </c>
      <c r="G893" s="29" t="s">
        <v>2307</v>
      </c>
      <c r="H893" s="29"/>
      <c r="I893" s="3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 ht="15.75" hidden="1" customHeight="1" x14ac:dyDescent="0.25">
      <c r="A894" s="27"/>
      <c r="B894" s="28"/>
      <c r="C894" s="29"/>
      <c r="D894" s="29"/>
      <c r="E894" s="29"/>
      <c r="F894" s="29"/>
      <c r="G894" s="29"/>
      <c r="H894" s="29"/>
      <c r="I894" s="3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 ht="34.5" customHeight="1" x14ac:dyDescent="0.25">
      <c r="A895" s="27" t="s">
        <v>386</v>
      </c>
      <c r="B895" s="28" t="s">
        <v>351</v>
      </c>
      <c r="C895" s="29" t="s">
        <v>2308</v>
      </c>
      <c r="D895" s="29" t="s">
        <v>2309</v>
      </c>
      <c r="E895" s="29" t="s">
        <v>2310</v>
      </c>
      <c r="F895" s="29" t="s">
        <v>2311</v>
      </c>
      <c r="G895" s="29" t="s">
        <v>2312</v>
      </c>
      <c r="H895" s="43" t="s">
        <v>2313</v>
      </c>
      <c r="I895" s="3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 ht="34.5" hidden="1" customHeight="1" x14ac:dyDescent="0.25">
      <c r="A896" s="27"/>
      <c r="B896" s="28"/>
      <c r="C896" s="29"/>
      <c r="D896" s="29"/>
      <c r="E896" s="29" t="s">
        <v>2314</v>
      </c>
      <c r="F896" s="29"/>
      <c r="G896" s="29" t="s">
        <v>2315</v>
      </c>
      <c r="H896" s="29"/>
      <c r="I896" s="3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 ht="23.25" customHeight="1" x14ac:dyDescent="0.25">
      <c r="A897" s="27" t="s">
        <v>386</v>
      </c>
      <c r="B897" s="28">
        <v>10</v>
      </c>
      <c r="C897" s="29" t="s">
        <v>2316</v>
      </c>
      <c r="D897" s="29" t="s">
        <v>2317</v>
      </c>
      <c r="E897" s="29" t="s">
        <v>2318</v>
      </c>
      <c r="F897" s="29" t="s">
        <v>2319</v>
      </c>
      <c r="G897" s="29" t="s">
        <v>2320</v>
      </c>
      <c r="H897" s="29"/>
      <c r="I897" s="3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 ht="23.25" customHeight="1" x14ac:dyDescent="0.25">
      <c r="A898" s="27" t="s">
        <v>386</v>
      </c>
      <c r="B898" s="28" t="s">
        <v>359</v>
      </c>
      <c r="C898" s="29" t="s">
        <v>2321</v>
      </c>
      <c r="D898" s="29" t="s">
        <v>2322</v>
      </c>
      <c r="E898" s="29">
        <v>89375741199</v>
      </c>
      <c r="F898" s="29" t="s">
        <v>2323</v>
      </c>
      <c r="G898" s="29" t="s">
        <v>2324</v>
      </c>
      <c r="H898" s="29"/>
      <c r="I898" s="3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 ht="45.75" customHeight="1" x14ac:dyDescent="0.25">
      <c r="A899" s="27" t="s">
        <v>391</v>
      </c>
      <c r="B899" s="28" t="s">
        <v>9</v>
      </c>
      <c r="C899" s="29" t="s">
        <v>2325</v>
      </c>
      <c r="D899" s="29" t="s">
        <v>2326</v>
      </c>
      <c r="E899" s="29" t="s">
        <v>2327</v>
      </c>
      <c r="F899" s="29" t="s">
        <v>2328</v>
      </c>
      <c r="G899" s="29" t="s">
        <v>2329</v>
      </c>
      <c r="H899" s="29"/>
      <c r="I899" s="3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 ht="22.5" customHeight="1" x14ac:dyDescent="0.25">
      <c r="A900" s="27" t="s">
        <v>391</v>
      </c>
      <c r="B900" s="28" t="s">
        <v>17</v>
      </c>
      <c r="C900" s="29"/>
      <c r="D900" s="29" t="s">
        <v>2330</v>
      </c>
      <c r="E900" s="29" t="s">
        <v>2331</v>
      </c>
      <c r="F900" s="29" t="s">
        <v>2332</v>
      </c>
      <c r="G900" s="29" t="s">
        <v>2333</v>
      </c>
      <c r="H900" s="29"/>
      <c r="I900" s="3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 ht="22.5" hidden="1" customHeight="1" x14ac:dyDescent="0.25">
      <c r="A901" s="27"/>
      <c r="B901" s="28"/>
      <c r="C901" s="29" t="s">
        <v>2334</v>
      </c>
      <c r="D901" s="29" t="s">
        <v>2335</v>
      </c>
      <c r="E901" s="29" t="s">
        <v>2336</v>
      </c>
      <c r="F901" s="29" t="s">
        <v>2337</v>
      </c>
      <c r="G901" s="29"/>
      <c r="H901" s="29"/>
      <c r="I901" s="3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 ht="15.75" hidden="1" customHeight="1" x14ac:dyDescent="0.25">
      <c r="A902" s="27"/>
      <c r="B902" s="28"/>
      <c r="C902" s="32"/>
      <c r="D902" s="32"/>
      <c r="E902" s="29"/>
      <c r="F902" s="32"/>
      <c r="G902" s="29"/>
      <c r="H902" s="32"/>
      <c r="I902" s="3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 ht="45.75" customHeight="1" x14ac:dyDescent="0.25">
      <c r="A903" s="33" t="s">
        <v>391</v>
      </c>
      <c r="B903" s="34" t="s">
        <v>24</v>
      </c>
      <c r="C903" s="35" t="s">
        <v>2338</v>
      </c>
      <c r="D903" s="35" t="s">
        <v>2339</v>
      </c>
      <c r="E903" s="35" t="s">
        <v>2340</v>
      </c>
      <c r="F903" s="69" t="str">
        <f>HYPERLINK("mailto:tyva_school_180@mail.ru","tyva_school_180@mail.ru")</f>
        <v>tyva_school_180@mail.ru</v>
      </c>
      <c r="G903" s="35" t="s">
        <v>2341</v>
      </c>
      <c r="H903" s="69"/>
      <c r="I903" s="11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</row>
    <row r="904" spans="1:20" ht="45" customHeight="1" x14ac:dyDescent="0.25">
      <c r="A904" s="27" t="s">
        <v>391</v>
      </c>
      <c r="B904" s="28" t="s">
        <v>29</v>
      </c>
      <c r="C904" s="29" t="s">
        <v>2342</v>
      </c>
      <c r="D904" s="29" t="s">
        <v>2343</v>
      </c>
      <c r="E904" s="29">
        <v>893333147683</v>
      </c>
      <c r="F904" s="37" t="str">
        <f>HYPERLINK("mailto:balchar.anna@mail.ru","balchar.anna@mail.ru")</f>
        <v>balchar.anna@mail.ru</v>
      </c>
      <c r="G904" s="29" t="s">
        <v>2344</v>
      </c>
      <c r="H904" s="30"/>
      <c r="I904" s="3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 ht="45" customHeight="1" x14ac:dyDescent="0.25">
      <c r="A905" s="27" t="s">
        <v>391</v>
      </c>
      <c r="B905" s="28" t="s">
        <v>34</v>
      </c>
      <c r="C905" s="29" t="s">
        <v>2345</v>
      </c>
      <c r="D905" s="48" t="s">
        <v>2335</v>
      </c>
      <c r="E905" s="29" t="s">
        <v>2346</v>
      </c>
      <c r="F905" s="57" t="s">
        <v>2337</v>
      </c>
      <c r="G905" s="48" t="s">
        <v>2347</v>
      </c>
      <c r="H905" s="70" t="s">
        <v>2348</v>
      </c>
      <c r="I905" s="13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</row>
    <row r="906" spans="1:20" ht="45" customHeight="1" x14ac:dyDescent="0.25">
      <c r="A906" s="27" t="s">
        <v>391</v>
      </c>
      <c r="B906" s="28" t="s">
        <v>69</v>
      </c>
      <c r="C906" s="29" t="s">
        <v>2349</v>
      </c>
      <c r="D906" s="48" t="s">
        <v>2350</v>
      </c>
      <c r="E906" s="29" t="s">
        <v>2351</v>
      </c>
      <c r="F906" s="57" t="s">
        <v>2352</v>
      </c>
      <c r="G906" s="48" t="s">
        <v>2353</v>
      </c>
      <c r="H906" s="71"/>
      <c r="I906" s="13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</row>
    <row r="907" spans="1:20" ht="15.75" hidden="1" customHeight="1" x14ac:dyDescent="0.25">
      <c r="A907" s="27"/>
      <c r="B907" s="28"/>
      <c r="C907" s="29"/>
      <c r="D907" s="29"/>
      <c r="E907" s="29"/>
      <c r="F907" s="38"/>
      <c r="G907" s="29"/>
      <c r="H907" s="30"/>
      <c r="I907" s="3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 ht="15.75" hidden="1" customHeight="1" x14ac:dyDescent="0.25">
      <c r="A908" s="27"/>
      <c r="B908" s="28"/>
      <c r="C908" s="29"/>
      <c r="D908" s="29"/>
      <c r="E908" s="29"/>
      <c r="F908" s="38"/>
      <c r="G908" s="29"/>
      <c r="H908" s="30"/>
      <c r="I908" s="3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 ht="15.75" hidden="1" customHeight="1" x14ac:dyDescent="0.25">
      <c r="A909" s="27"/>
      <c r="B909" s="28"/>
      <c r="C909" s="29"/>
      <c r="D909" s="29"/>
      <c r="E909" s="29"/>
      <c r="F909" s="38"/>
      <c r="G909" s="29"/>
      <c r="H909" s="30"/>
      <c r="I909" s="3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 ht="22.5" customHeight="1" x14ac:dyDescent="0.25">
      <c r="A910" s="27" t="s">
        <v>1011</v>
      </c>
      <c r="B910" s="28" t="s">
        <v>9</v>
      </c>
      <c r="C910" s="29" t="s">
        <v>2354</v>
      </c>
      <c r="D910" s="29" t="s">
        <v>2355</v>
      </c>
      <c r="E910" s="29" t="s">
        <v>2356</v>
      </c>
      <c r="F910" s="29" t="s">
        <v>2357</v>
      </c>
      <c r="G910" s="29" t="s">
        <v>2358</v>
      </c>
      <c r="H910" s="29"/>
      <c r="I910" s="3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 ht="22.5" hidden="1" customHeight="1" x14ac:dyDescent="0.25">
      <c r="A911" s="27"/>
      <c r="B911" s="28"/>
      <c r="C911" s="29"/>
      <c r="D911" s="29" t="s">
        <v>2359</v>
      </c>
      <c r="E911" s="29" t="s">
        <v>2360</v>
      </c>
      <c r="F911" s="29" t="s">
        <v>2361</v>
      </c>
      <c r="G911" s="29"/>
      <c r="H911" s="29"/>
      <c r="I911" s="3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 ht="23.25" hidden="1" customHeight="1" x14ac:dyDescent="0.25">
      <c r="A912" s="27"/>
      <c r="B912" s="28"/>
      <c r="C912" s="29"/>
      <c r="D912" s="29" t="s">
        <v>2362</v>
      </c>
      <c r="E912" s="29" t="s">
        <v>2363</v>
      </c>
      <c r="F912" s="29" t="s">
        <v>2364</v>
      </c>
      <c r="G912" s="29"/>
      <c r="H912" s="29"/>
      <c r="I912" s="3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 ht="23.25" hidden="1" customHeight="1" x14ac:dyDescent="0.25">
      <c r="A913" s="27"/>
      <c r="B913" s="28"/>
      <c r="C913" s="29"/>
      <c r="D913" s="29" t="s">
        <v>2365</v>
      </c>
      <c r="E913" s="29"/>
      <c r="F913" s="32"/>
      <c r="G913" s="29"/>
      <c r="H913" s="32"/>
      <c r="I913" s="3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 ht="57" customHeight="1" x14ac:dyDescent="0.25">
      <c r="A914" s="27" t="s">
        <v>1011</v>
      </c>
      <c r="B914" s="28" t="s">
        <v>17</v>
      </c>
      <c r="C914" s="29" t="s">
        <v>2366</v>
      </c>
      <c r="D914" s="29" t="s">
        <v>2367</v>
      </c>
      <c r="E914" s="29">
        <v>89833667138</v>
      </c>
      <c r="F914" s="29" t="s">
        <v>2368</v>
      </c>
      <c r="G914" s="29" t="s">
        <v>2369</v>
      </c>
      <c r="H914" s="29"/>
      <c r="I914" s="3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 ht="15.75" hidden="1" customHeight="1" x14ac:dyDescent="0.25">
      <c r="A915" s="27"/>
      <c r="B915" s="28"/>
      <c r="C915" s="29"/>
      <c r="D915" s="29"/>
      <c r="E915" s="29"/>
      <c r="F915" s="29"/>
      <c r="G915" s="29"/>
      <c r="H915" s="29"/>
      <c r="I915" s="3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 ht="15.75" customHeight="1" x14ac:dyDescent="0.25">
      <c r="A916" s="27" t="s">
        <v>1011</v>
      </c>
      <c r="B916" s="28" t="s">
        <v>24</v>
      </c>
      <c r="C916" s="29" t="s">
        <v>2370</v>
      </c>
      <c r="D916" s="29" t="s">
        <v>2371</v>
      </c>
      <c r="E916" s="29">
        <v>89135441294</v>
      </c>
      <c r="F916" s="29" t="s">
        <v>2372</v>
      </c>
      <c r="G916" s="29" t="s">
        <v>2373</v>
      </c>
      <c r="H916" s="37" t="str">
        <f>HYPERLINK("http://www.khsu.ru/vtoroj-vserossijskij-geograficheskij-diktant.htm","http://www.khsu.ru/vtoroj-vserossijskij-geograficheskij-diktant.htm")</f>
        <v>http://www.khsu.ru/vtoroj-vserossijskij-geograficheskij-diktant.htm</v>
      </c>
      <c r="I916" s="3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 ht="15.75" hidden="1" customHeight="1" x14ac:dyDescent="0.25">
      <c r="A917" s="27"/>
      <c r="B917" s="28"/>
      <c r="C917" s="29"/>
      <c r="D917" s="29"/>
      <c r="E917" s="29"/>
      <c r="F917" s="29"/>
      <c r="G917" s="29"/>
      <c r="H917" s="38"/>
      <c r="I917" s="3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 ht="15.75" hidden="1" customHeight="1" x14ac:dyDescent="0.25">
      <c r="A918" s="27"/>
      <c r="B918" s="28"/>
      <c r="C918" s="29"/>
      <c r="D918" s="29"/>
      <c r="E918" s="29"/>
      <c r="F918" s="29"/>
      <c r="G918" s="29"/>
      <c r="H918" s="38"/>
      <c r="I918" s="3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 ht="15.75" customHeight="1" x14ac:dyDescent="0.25">
      <c r="A919" s="27" t="s">
        <v>1024</v>
      </c>
      <c r="B919" s="28" t="s">
        <v>9</v>
      </c>
      <c r="C919" s="29" t="s">
        <v>2374</v>
      </c>
      <c r="D919" s="29" t="s">
        <v>2375</v>
      </c>
      <c r="E919" s="29" t="s">
        <v>2376</v>
      </c>
      <c r="F919" s="69" t="str">
        <f>HYPERLINK("mailto:gym8gshum@mail.ru","gym8gshum@mail.ru")</f>
        <v>gym8gshum@mail.ru</v>
      </c>
      <c r="G919" s="29" t="s">
        <v>2377</v>
      </c>
      <c r="H919" s="69" t="str">
        <f>HYPERLINK("http://gymnasium8.ru/","http://gymnasium8.ru/")</f>
        <v>http://gymnasium8.ru/</v>
      </c>
      <c r="I919" s="13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</row>
    <row r="920" spans="1:20" ht="15.75" hidden="1" customHeight="1" x14ac:dyDescent="0.25">
      <c r="A920" s="27"/>
      <c r="B920" s="28"/>
      <c r="C920" s="29"/>
      <c r="D920" s="29"/>
      <c r="E920" s="29"/>
      <c r="F920" s="38"/>
      <c r="G920" s="29"/>
      <c r="H920" s="38"/>
      <c r="I920" s="3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 ht="15.75" hidden="1" customHeight="1" x14ac:dyDescent="0.25">
      <c r="A921" s="27"/>
      <c r="B921" s="28"/>
      <c r="C921" s="29"/>
      <c r="D921" s="29"/>
      <c r="E921" s="29"/>
      <c r="F921" s="38"/>
      <c r="G921" s="29"/>
      <c r="H921" s="38"/>
      <c r="I921" s="3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 ht="45.75" customHeight="1" x14ac:dyDescent="0.25">
      <c r="A922" s="27" t="s">
        <v>1784</v>
      </c>
      <c r="B922" s="28" t="s">
        <v>9</v>
      </c>
      <c r="C922" s="29" t="s">
        <v>2378</v>
      </c>
      <c r="D922" s="29" t="s">
        <v>2379</v>
      </c>
      <c r="E922" s="29">
        <v>89185666071</v>
      </c>
      <c r="F922" s="29" t="s">
        <v>2380</v>
      </c>
      <c r="G922" s="29" t="s">
        <v>2381</v>
      </c>
      <c r="H922" s="29"/>
      <c r="I922" s="3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 ht="15.75" hidden="1" customHeight="1" x14ac:dyDescent="0.25">
      <c r="A923" s="27"/>
      <c r="B923" s="28"/>
      <c r="C923" s="29"/>
      <c r="D923" s="29"/>
      <c r="E923" s="29"/>
      <c r="F923" s="29"/>
      <c r="G923" s="29"/>
      <c r="H923" s="29"/>
      <c r="I923" s="3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 ht="33.75" customHeight="1" x14ac:dyDescent="0.25">
      <c r="A924" s="27" t="s">
        <v>1784</v>
      </c>
      <c r="B924" s="28" t="s">
        <v>17</v>
      </c>
      <c r="C924" s="29" t="s">
        <v>2382</v>
      </c>
      <c r="D924" s="29" t="s">
        <v>2383</v>
      </c>
      <c r="E924" s="29">
        <v>89281038335</v>
      </c>
      <c r="F924" s="29" t="s">
        <v>2384</v>
      </c>
      <c r="G924" s="29" t="s">
        <v>2385</v>
      </c>
      <c r="H924" s="43" t="s">
        <v>2386</v>
      </c>
      <c r="I924" s="3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spans="1:20" ht="15.75" hidden="1" customHeight="1" x14ac:dyDescent="0.25">
      <c r="A925" s="27"/>
      <c r="B925" s="28"/>
      <c r="C925" s="29"/>
      <c r="D925" s="29"/>
      <c r="E925" s="29"/>
      <c r="F925" s="29"/>
      <c r="G925" s="29" t="s">
        <v>2387</v>
      </c>
      <c r="H925" s="29"/>
      <c r="I925" s="3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spans="1:20" ht="34.5" customHeight="1" x14ac:dyDescent="0.25">
      <c r="A926" s="27" t="s">
        <v>1784</v>
      </c>
      <c r="B926" s="28" t="s">
        <v>24</v>
      </c>
      <c r="C926" s="29" t="s">
        <v>2388</v>
      </c>
      <c r="D926" s="29" t="s">
        <v>2389</v>
      </c>
      <c r="E926" s="29">
        <v>89286040678</v>
      </c>
      <c r="F926" s="29" t="s">
        <v>2390</v>
      </c>
      <c r="G926" s="29" t="s">
        <v>2391</v>
      </c>
      <c r="H926" s="29"/>
      <c r="I926" s="3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spans="1:20" ht="45" customHeight="1" x14ac:dyDescent="0.25">
      <c r="A927" s="27" t="s">
        <v>1784</v>
      </c>
      <c r="B927" s="28" t="s">
        <v>29</v>
      </c>
      <c r="C927" s="29" t="s">
        <v>2392</v>
      </c>
      <c r="D927" s="29" t="s">
        <v>2393</v>
      </c>
      <c r="E927" s="29"/>
      <c r="F927" s="29" t="s">
        <v>2394</v>
      </c>
      <c r="G927" s="29" t="s">
        <v>2395</v>
      </c>
      <c r="H927" s="46" t="str">
        <f>HYPERLINK("http://www.school2-aksay.org.ru/about/news/","http://www.school2-aksay.org.ru/about/news/")</f>
        <v>http://www.school2-aksay.org.ru/about/news/</v>
      </c>
      <c r="I927" s="3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spans="1:20" ht="15.75" hidden="1" customHeight="1" x14ac:dyDescent="0.25">
      <c r="A928" s="27"/>
      <c r="B928" s="28"/>
      <c r="C928" s="29" t="s">
        <v>2396</v>
      </c>
      <c r="D928" s="29"/>
      <c r="E928" s="29" t="s">
        <v>2397</v>
      </c>
      <c r="F928" s="29"/>
      <c r="G928" s="29"/>
      <c r="H928" s="38"/>
      <c r="I928" s="3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spans="1:20" ht="34.5" customHeight="1" x14ac:dyDescent="0.25">
      <c r="A929" s="27" t="s">
        <v>1784</v>
      </c>
      <c r="B929" s="28" t="s">
        <v>34</v>
      </c>
      <c r="C929" s="29" t="s">
        <v>2398</v>
      </c>
      <c r="D929" s="29" t="s">
        <v>2399</v>
      </c>
      <c r="E929" s="29">
        <v>88638326752</v>
      </c>
      <c r="F929" s="29" t="s">
        <v>2400</v>
      </c>
      <c r="G929" s="29" t="s">
        <v>2401</v>
      </c>
      <c r="H929" s="43" t="s">
        <v>2402</v>
      </c>
      <c r="I929" s="3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spans="1:20" ht="34.5" customHeight="1" x14ac:dyDescent="0.25">
      <c r="A930" s="27" t="s">
        <v>1784</v>
      </c>
      <c r="B930" s="28" t="s">
        <v>69</v>
      </c>
      <c r="C930" s="29" t="s">
        <v>2403</v>
      </c>
      <c r="D930" s="29" t="s">
        <v>2404</v>
      </c>
      <c r="E930" s="29" t="s">
        <v>2405</v>
      </c>
      <c r="F930" s="30" t="str">
        <f>HYPERLINK("mailto:svetlana_chakina@mail.ru","svetlana_chakina@mail.ru")</f>
        <v>svetlana_chakina@mail.ru</v>
      </c>
      <c r="G930" s="29" t="s">
        <v>2406</v>
      </c>
      <c r="H930" s="74"/>
      <c r="I930" s="3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spans="1:20" ht="34.5" customHeight="1" x14ac:dyDescent="0.25">
      <c r="A931" s="27" t="s">
        <v>1784</v>
      </c>
      <c r="B931" s="28" t="s">
        <v>110</v>
      </c>
      <c r="C931" s="29" t="s">
        <v>2407</v>
      </c>
      <c r="D931" s="29" t="s">
        <v>2408</v>
      </c>
      <c r="E931" s="29" t="s">
        <v>2409</v>
      </c>
      <c r="F931" s="29" t="s">
        <v>2410</v>
      </c>
      <c r="G931" s="29" t="s">
        <v>2411</v>
      </c>
      <c r="H931" s="72"/>
      <c r="I931" s="3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spans="1:20" ht="45" customHeight="1" x14ac:dyDescent="0.25">
      <c r="A932" s="27" t="s">
        <v>1784</v>
      </c>
      <c r="B932" s="28" t="s">
        <v>346</v>
      </c>
      <c r="C932" s="29" t="s">
        <v>2412</v>
      </c>
      <c r="D932" s="29" t="s">
        <v>2413</v>
      </c>
      <c r="E932" s="29" t="s">
        <v>2414</v>
      </c>
      <c r="F932" s="37" t="str">
        <f>HYPERLINK("mailto:aksaykkk@mail.ru","aksaykkk@mail.ru")</f>
        <v>aksaykkk@mail.ru</v>
      </c>
      <c r="G932" s="29" t="s">
        <v>2415</v>
      </c>
      <c r="H932" s="72"/>
      <c r="I932" s="3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spans="1:20" ht="45" customHeight="1" x14ac:dyDescent="0.25">
      <c r="A933" s="27" t="s">
        <v>1784</v>
      </c>
      <c r="B933" s="28" t="s">
        <v>351</v>
      </c>
      <c r="C933" s="29" t="s">
        <v>2416</v>
      </c>
      <c r="D933" s="48" t="s">
        <v>2417</v>
      </c>
      <c r="E933" s="29" t="s">
        <v>2418</v>
      </c>
      <c r="F933" s="73" t="s">
        <v>2419</v>
      </c>
      <c r="G933" s="48" t="s">
        <v>2420</v>
      </c>
      <c r="H933" s="73" t="s">
        <v>2421</v>
      </c>
      <c r="I933" s="3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spans="1:20" ht="15.75" hidden="1" customHeight="1" x14ac:dyDescent="0.25">
      <c r="A934" s="27"/>
      <c r="B934" s="28"/>
      <c r="C934" s="29"/>
      <c r="D934" s="29"/>
      <c r="E934" s="29"/>
      <c r="F934" s="38"/>
      <c r="G934" s="74"/>
      <c r="H934" s="72"/>
      <c r="I934" s="3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spans="1:20" ht="15.75" customHeight="1" x14ac:dyDescent="0.25">
      <c r="A935" s="27" t="s">
        <v>1784</v>
      </c>
      <c r="B935" s="28" t="s">
        <v>354</v>
      </c>
      <c r="C935" s="29" t="s">
        <v>2422</v>
      </c>
      <c r="D935" s="29" t="s">
        <v>2423</v>
      </c>
      <c r="E935" s="29" t="s">
        <v>2424</v>
      </c>
      <c r="F935" s="29" t="s">
        <v>2425</v>
      </c>
      <c r="G935" s="29" t="s">
        <v>2426</v>
      </c>
      <c r="H935" s="72"/>
      <c r="I935" s="3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spans="1:20" ht="15.75" customHeight="1" x14ac:dyDescent="0.25">
      <c r="A936" s="27" t="s">
        <v>1784</v>
      </c>
      <c r="B936" s="28" t="s">
        <v>359</v>
      </c>
      <c r="C936" s="29" t="s">
        <v>2427</v>
      </c>
      <c r="D936" s="29" t="s">
        <v>2428</v>
      </c>
      <c r="E936" s="29" t="s">
        <v>2429</v>
      </c>
      <c r="F936" s="96" t="s">
        <v>2430</v>
      </c>
      <c r="G936" s="29" t="s">
        <v>2431</v>
      </c>
      <c r="H936" s="72"/>
      <c r="I936" s="3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spans="1:20" ht="15.75" customHeight="1" x14ac:dyDescent="0.25">
      <c r="A937" s="27" t="s">
        <v>1784</v>
      </c>
      <c r="B937" s="28" t="s">
        <v>364</v>
      </c>
      <c r="C937" s="29" t="s">
        <v>2432</v>
      </c>
      <c r="D937" s="29" t="s">
        <v>2433</v>
      </c>
      <c r="E937" s="29" t="s">
        <v>2434</v>
      </c>
      <c r="F937" s="29" t="s">
        <v>2435</v>
      </c>
      <c r="G937" s="29" t="s">
        <v>2436</v>
      </c>
      <c r="H937" s="72"/>
      <c r="I937" s="3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spans="1:20" ht="15.75" customHeight="1" x14ac:dyDescent="0.25">
      <c r="A938" s="27" t="s">
        <v>1784</v>
      </c>
      <c r="B938" s="28" t="s">
        <v>369</v>
      </c>
      <c r="C938" s="29" t="s">
        <v>2437</v>
      </c>
      <c r="D938" s="29" t="s">
        <v>2438</v>
      </c>
      <c r="E938" s="29" t="s">
        <v>2439</v>
      </c>
      <c r="F938" s="29" t="s">
        <v>2440</v>
      </c>
      <c r="G938" s="29" t="s">
        <v>2441</v>
      </c>
      <c r="H938" s="72"/>
      <c r="I938" s="3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spans="1:20" ht="15.75" customHeight="1" x14ac:dyDescent="0.25">
      <c r="A939" s="27" t="s">
        <v>1784</v>
      </c>
      <c r="B939" s="28" t="s">
        <v>374</v>
      </c>
      <c r="C939" s="29" t="s">
        <v>2442</v>
      </c>
      <c r="D939" s="29" t="s">
        <v>2443</v>
      </c>
      <c r="E939" s="29">
        <v>89195721620</v>
      </c>
      <c r="F939" s="29" t="s">
        <v>2444</v>
      </c>
      <c r="G939" s="29" t="s">
        <v>2445</v>
      </c>
      <c r="H939" s="72"/>
      <c r="I939" s="3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spans="1:20" ht="15.75" customHeight="1" x14ac:dyDescent="0.25">
      <c r="A940" s="27" t="s">
        <v>1790</v>
      </c>
      <c r="B940" s="28"/>
      <c r="C940" s="29" t="s">
        <v>2030</v>
      </c>
      <c r="D940" s="29" t="s">
        <v>2446</v>
      </c>
      <c r="E940" s="29" t="s">
        <v>2447</v>
      </c>
      <c r="F940" s="29" t="s">
        <v>2448</v>
      </c>
      <c r="G940" s="29"/>
      <c r="H940" s="72"/>
      <c r="I940" s="3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spans="1:20" ht="15.75" hidden="1" customHeight="1" x14ac:dyDescent="0.25">
      <c r="A941" s="27"/>
      <c r="B941" s="28"/>
      <c r="C941" s="29"/>
      <c r="D941" s="29"/>
      <c r="E941" s="29"/>
      <c r="F941" s="29"/>
      <c r="G941" s="29"/>
      <c r="H941" s="72"/>
      <c r="I941" s="3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spans="1:20" ht="45.75" customHeight="1" x14ac:dyDescent="0.25">
      <c r="A942" s="27" t="s">
        <v>1796</v>
      </c>
      <c r="B942" s="28" t="s">
        <v>9</v>
      </c>
      <c r="C942" s="29" t="s">
        <v>2449</v>
      </c>
      <c r="D942" s="29" t="s">
        <v>2450</v>
      </c>
      <c r="E942" s="29" t="s">
        <v>2451</v>
      </c>
      <c r="F942" s="29" t="s">
        <v>2452</v>
      </c>
      <c r="G942" s="29" t="s">
        <v>2453</v>
      </c>
      <c r="H942" s="29"/>
      <c r="I942" s="18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spans="1:20" ht="15.75" hidden="1" customHeight="1" x14ac:dyDescent="0.25">
      <c r="A943" s="27"/>
      <c r="B943" s="28"/>
      <c r="C943" s="29"/>
      <c r="D943" s="29"/>
      <c r="E943" s="29"/>
      <c r="F943" s="29"/>
      <c r="G943" s="29"/>
      <c r="H943" s="29"/>
      <c r="I943" s="18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spans="1:20" ht="45.75" customHeight="1" x14ac:dyDescent="0.25">
      <c r="A944" s="27" t="s">
        <v>1796</v>
      </c>
      <c r="B944" s="28" t="s">
        <v>17</v>
      </c>
      <c r="C944" s="29" t="s">
        <v>2454</v>
      </c>
      <c r="D944" s="29" t="s">
        <v>2455</v>
      </c>
      <c r="E944" s="29" t="s">
        <v>2456</v>
      </c>
      <c r="F944" s="29" t="s">
        <v>2457</v>
      </c>
      <c r="G944" s="29" t="s">
        <v>2458</v>
      </c>
      <c r="H944" s="29"/>
      <c r="I944" s="18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spans="1:20" ht="15.75" hidden="1" customHeight="1" x14ac:dyDescent="0.25">
      <c r="A945" s="27"/>
      <c r="B945" s="28"/>
      <c r="C945" s="29"/>
      <c r="D945" s="29"/>
      <c r="E945" s="29"/>
      <c r="F945" s="29"/>
      <c r="G945" s="29"/>
      <c r="H945" s="29"/>
      <c r="I945" s="18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spans="1:20" ht="34.5" customHeight="1" x14ac:dyDescent="0.25">
      <c r="A946" s="27" t="s">
        <v>1796</v>
      </c>
      <c r="B946" s="28" t="s">
        <v>24</v>
      </c>
      <c r="C946" s="29" t="s">
        <v>2459</v>
      </c>
      <c r="D946" s="29" t="s">
        <v>2460</v>
      </c>
      <c r="E946" s="29" t="s">
        <v>2461</v>
      </c>
      <c r="F946" s="29" t="s">
        <v>2462</v>
      </c>
      <c r="G946" s="29" t="s">
        <v>2463</v>
      </c>
      <c r="H946" s="29"/>
      <c r="I946" s="18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spans="1:20" ht="15.75" hidden="1" customHeight="1" x14ac:dyDescent="0.25">
      <c r="A947" s="27"/>
      <c r="B947" s="28"/>
      <c r="C947" s="29"/>
      <c r="D947" s="29"/>
      <c r="E947" s="29"/>
      <c r="F947" s="29"/>
      <c r="G947" s="29"/>
      <c r="H947" s="29"/>
      <c r="I947" s="18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spans="1:20" ht="45.75" customHeight="1" x14ac:dyDescent="0.25">
      <c r="A948" s="33" t="s">
        <v>1796</v>
      </c>
      <c r="B948" s="34" t="s">
        <v>29</v>
      </c>
      <c r="C948" s="35" t="s">
        <v>2464</v>
      </c>
      <c r="D948" s="35" t="s">
        <v>2465</v>
      </c>
      <c r="E948" s="35" t="s">
        <v>2466</v>
      </c>
      <c r="F948" s="35" t="s">
        <v>2467</v>
      </c>
      <c r="G948" s="35" t="s">
        <v>2468</v>
      </c>
      <c r="H948" s="49" t="s">
        <v>2469</v>
      </c>
      <c r="I948" s="19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5.75" hidden="1" customHeight="1" x14ac:dyDescent="0.25">
      <c r="A949" s="27"/>
      <c r="B949" s="28"/>
      <c r="C949" s="29"/>
      <c r="D949" s="29"/>
      <c r="E949" s="29"/>
      <c r="F949" s="29" t="s">
        <v>2470</v>
      </c>
      <c r="G949" s="29"/>
      <c r="H949" s="29"/>
      <c r="I949" s="18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spans="1:20" ht="15.75" hidden="1" customHeight="1" x14ac:dyDescent="0.25">
      <c r="A950" s="27"/>
      <c r="B950" s="28"/>
      <c r="C950" s="29"/>
      <c r="D950" s="29"/>
      <c r="E950" s="29">
        <v>89879024016</v>
      </c>
      <c r="F950" s="32"/>
      <c r="G950" s="29"/>
      <c r="H950" s="32"/>
      <c r="I950" s="18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spans="1:20" ht="15.75" hidden="1" customHeight="1" x14ac:dyDescent="0.25">
      <c r="A951" s="27"/>
      <c r="B951" s="28"/>
      <c r="C951" s="29"/>
      <c r="D951" s="29"/>
      <c r="E951" s="29"/>
      <c r="F951" s="32"/>
      <c r="G951" s="29"/>
      <c r="H951" s="32"/>
      <c r="I951" s="18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spans="1:20" ht="34.5" customHeight="1" x14ac:dyDescent="0.25">
      <c r="A952" s="27" t="s">
        <v>1796</v>
      </c>
      <c r="B952" s="28" t="s">
        <v>34</v>
      </c>
      <c r="C952" s="29" t="s">
        <v>2471</v>
      </c>
      <c r="D952" s="29" t="s">
        <v>2472</v>
      </c>
      <c r="E952" s="29">
        <v>89372078565</v>
      </c>
      <c r="F952" s="29" t="s">
        <v>2473</v>
      </c>
      <c r="G952" s="29" t="s">
        <v>2474</v>
      </c>
      <c r="H952" s="29"/>
      <c r="I952" s="18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spans="1:20" ht="15.75" hidden="1" customHeight="1" x14ac:dyDescent="0.25">
      <c r="A953" s="27"/>
      <c r="B953" s="28"/>
      <c r="C953" s="29"/>
      <c r="D953" s="29" t="s">
        <v>2475</v>
      </c>
      <c r="E953" s="29"/>
      <c r="F953" s="29"/>
      <c r="G953" s="29"/>
      <c r="H953" s="29"/>
      <c r="I953" s="18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spans="1:20" ht="57" customHeight="1" x14ac:dyDescent="0.25">
      <c r="A954" s="27" t="s">
        <v>1796</v>
      </c>
      <c r="B954" s="28" t="s">
        <v>69</v>
      </c>
      <c r="C954" s="29" t="s">
        <v>2476</v>
      </c>
      <c r="D954" s="29" t="s">
        <v>2477</v>
      </c>
      <c r="E954" s="29" t="s">
        <v>2478</v>
      </c>
      <c r="F954" s="29" t="s">
        <v>2479</v>
      </c>
      <c r="G954" s="29" t="s">
        <v>2480</v>
      </c>
      <c r="H954" s="29"/>
      <c r="I954" s="18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spans="1:20" ht="15.75" hidden="1" customHeight="1" x14ac:dyDescent="0.25">
      <c r="A955" s="27"/>
      <c r="B955" s="28"/>
      <c r="C955" s="29"/>
      <c r="D955" s="29"/>
      <c r="E955" s="29"/>
      <c r="F955" s="29"/>
      <c r="G955" s="29"/>
      <c r="H955" s="29"/>
      <c r="I955" s="18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spans="1:20" ht="33.75" customHeight="1" x14ac:dyDescent="0.25">
      <c r="A956" s="27" t="s">
        <v>1796</v>
      </c>
      <c r="B956" s="28" t="s">
        <v>110</v>
      </c>
      <c r="C956" s="29" t="s">
        <v>2481</v>
      </c>
      <c r="D956" s="29" t="s">
        <v>2482</v>
      </c>
      <c r="E956" s="29" t="s">
        <v>2483</v>
      </c>
      <c r="F956" s="29" t="s">
        <v>2484</v>
      </c>
      <c r="G956" s="29" t="s">
        <v>2485</v>
      </c>
      <c r="H956" s="29"/>
      <c r="I956" s="18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spans="1:20" ht="15.75" hidden="1" customHeight="1" x14ac:dyDescent="0.25">
      <c r="A957" s="27"/>
      <c r="B957" s="28"/>
      <c r="C957" s="29"/>
      <c r="D957" s="29"/>
      <c r="E957" s="29"/>
      <c r="F957" s="29"/>
      <c r="G957" s="29" t="s">
        <v>2486</v>
      </c>
      <c r="H957" s="29"/>
      <c r="I957" s="18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spans="1:20" ht="34.5" customHeight="1" x14ac:dyDescent="0.25">
      <c r="A958" s="27" t="s">
        <v>1796</v>
      </c>
      <c r="B958" s="28" t="s">
        <v>346</v>
      </c>
      <c r="C958" s="29" t="s">
        <v>2487</v>
      </c>
      <c r="D958" s="29" t="s">
        <v>2488</v>
      </c>
      <c r="E958" s="29" t="s">
        <v>2489</v>
      </c>
      <c r="F958" s="29" t="s">
        <v>2490</v>
      </c>
      <c r="G958" s="29" t="s">
        <v>2491</v>
      </c>
      <c r="H958" s="29"/>
      <c r="I958" s="18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spans="1:20" ht="15.75" hidden="1" customHeight="1" x14ac:dyDescent="0.25">
      <c r="A959" s="27"/>
      <c r="B959" s="28"/>
      <c r="C959" s="29"/>
      <c r="D959" s="29"/>
      <c r="E959" s="29"/>
      <c r="F959" s="29"/>
      <c r="G959" s="29"/>
      <c r="H959" s="29"/>
      <c r="I959" s="18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spans="1:20" ht="34.5" customHeight="1" x14ac:dyDescent="0.25">
      <c r="A960" s="33" t="s">
        <v>1796</v>
      </c>
      <c r="B960" s="34" t="s">
        <v>351</v>
      </c>
      <c r="C960" s="35" t="s">
        <v>2492</v>
      </c>
      <c r="D960" s="35" t="s">
        <v>2493</v>
      </c>
      <c r="E960" s="35" t="s">
        <v>2494</v>
      </c>
      <c r="F960" s="35" t="s">
        <v>2495</v>
      </c>
      <c r="G960" s="35" t="s">
        <v>2496</v>
      </c>
      <c r="H960" s="35"/>
      <c r="I960" s="19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5.75" hidden="1" customHeight="1" x14ac:dyDescent="0.25">
      <c r="A961" s="27"/>
      <c r="B961" s="28"/>
      <c r="C961" s="29"/>
      <c r="D961" s="29" t="s">
        <v>2497</v>
      </c>
      <c r="E961" s="29" t="s">
        <v>2498</v>
      </c>
      <c r="F961" s="29"/>
      <c r="G961" s="29"/>
      <c r="H961" s="29"/>
      <c r="I961" s="18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spans="1:20" ht="15.75" hidden="1" customHeight="1" x14ac:dyDescent="0.25">
      <c r="A962" s="27"/>
      <c r="B962" s="28"/>
      <c r="C962" s="29"/>
      <c r="D962" s="29" t="s">
        <v>2499</v>
      </c>
      <c r="E962" s="29"/>
      <c r="F962" s="29"/>
      <c r="G962" s="29"/>
      <c r="H962" s="29"/>
      <c r="I962" s="18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spans="1:20" ht="22.5" customHeight="1" x14ac:dyDescent="0.25">
      <c r="A963" s="27" t="s">
        <v>1796</v>
      </c>
      <c r="B963" s="28">
        <v>10</v>
      </c>
      <c r="C963" s="29" t="s">
        <v>2500</v>
      </c>
      <c r="D963" s="29" t="s">
        <v>2501</v>
      </c>
      <c r="E963" s="29" t="s">
        <v>2502</v>
      </c>
      <c r="F963" s="29" t="s">
        <v>2503</v>
      </c>
      <c r="G963" s="29" t="s">
        <v>2504</v>
      </c>
      <c r="H963" s="59" t="s">
        <v>2505</v>
      </c>
      <c r="I963" s="20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</row>
    <row r="964" spans="1:20" ht="15.75" hidden="1" customHeight="1" x14ac:dyDescent="0.25">
      <c r="A964" s="27"/>
      <c r="B964" s="28"/>
      <c r="C964" s="29" t="s">
        <v>2506</v>
      </c>
      <c r="D964" s="29"/>
      <c r="E964" s="29"/>
      <c r="F964" s="29"/>
      <c r="G964" s="29"/>
      <c r="H964" s="29"/>
      <c r="I964" s="18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spans="1:20" ht="45.75" customHeight="1" x14ac:dyDescent="0.25">
      <c r="A965" s="27" t="s">
        <v>1796</v>
      </c>
      <c r="B965" s="28">
        <v>11</v>
      </c>
      <c r="C965" s="29" t="s">
        <v>2507</v>
      </c>
      <c r="D965" s="29" t="s">
        <v>2508</v>
      </c>
      <c r="E965" s="29">
        <v>89277832935</v>
      </c>
      <c r="F965" s="29" t="s">
        <v>2509</v>
      </c>
      <c r="G965" s="29" t="s">
        <v>2510</v>
      </c>
      <c r="H965" s="29"/>
      <c r="I965" s="18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spans="1:20" ht="15.75" hidden="1" customHeight="1" x14ac:dyDescent="0.25">
      <c r="A966" s="27"/>
      <c r="B966" s="28"/>
      <c r="C966" s="29"/>
      <c r="D966" s="29"/>
      <c r="E966" s="29"/>
      <c r="F966" s="29"/>
      <c r="G966" s="29" t="s">
        <v>2511</v>
      </c>
      <c r="H966" s="29"/>
      <c r="I966" s="18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spans="1:20" ht="15.75" hidden="1" customHeight="1" x14ac:dyDescent="0.25">
      <c r="A967" s="27"/>
      <c r="B967" s="28"/>
      <c r="C967" s="29"/>
      <c r="D967" s="29"/>
      <c r="E967" s="29"/>
      <c r="F967" s="29"/>
      <c r="G967" s="29" t="s">
        <v>2512</v>
      </c>
      <c r="H967" s="29"/>
      <c r="I967" s="18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spans="1:20" ht="45.75" customHeight="1" x14ac:dyDescent="0.25">
      <c r="A968" s="27" t="s">
        <v>1796</v>
      </c>
      <c r="B968" s="28">
        <v>12</v>
      </c>
      <c r="C968" s="29" t="s">
        <v>2513</v>
      </c>
      <c r="D968" s="29" t="s">
        <v>2514</v>
      </c>
      <c r="E968" s="29">
        <v>89277159478</v>
      </c>
      <c r="F968" s="29" t="s">
        <v>2515</v>
      </c>
      <c r="G968" s="29" t="s">
        <v>2516</v>
      </c>
      <c r="H968" s="29"/>
      <c r="I968" s="18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spans="1:20" ht="15.75" hidden="1" customHeight="1" x14ac:dyDescent="0.25">
      <c r="A969" s="27"/>
      <c r="B969" s="28"/>
      <c r="C969" s="29"/>
      <c r="D969" s="29"/>
      <c r="E969" s="29"/>
      <c r="F969" s="29"/>
      <c r="G969" s="29"/>
      <c r="H969" s="29"/>
      <c r="I969" s="18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spans="1:20" ht="33.75" customHeight="1" x14ac:dyDescent="0.25">
      <c r="A970" s="27" t="s">
        <v>1796</v>
      </c>
      <c r="B970" s="28">
        <v>13</v>
      </c>
      <c r="C970" s="29" t="s">
        <v>2517</v>
      </c>
      <c r="D970" s="29" t="s">
        <v>2518</v>
      </c>
      <c r="E970" s="29">
        <v>89372046901</v>
      </c>
      <c r="F970" s="29" t="s">
        <v>2519</v>
      </c>
      <c r="G970" s="29" t="s">
        <v>2520</v>
      </c>
      <c r="H970" s="29"/>
      <c r="I970" s="18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spans="1:20" ht="15.75" hidden="1" customHeight="1" x14ac:dyDescent="0.25">
      <c r="A971" s="27"/>
      <c r="B971" s="28"/>
      <c r="C971" s="29" t="s">
        <v>2521</v>
      </c>
      <c r="D971" s="29"/>
      <c r="E971" s="29"/>
      <c r="F971" s="29"/>
      <c r="G971" s="29"/>
      <c r="H971" s="29"/>
      <c r="I971" s="18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spans="1:20" ht="22.5" customHeight="1" x14ac:dyDescent="0.25">
      <c r="A972" s="27" t="s">
        <v>1796</v>
      </c>
      <c r="B972" s="28">
        <v>14</v>
      </c>
      <c r="C972" s="29" t="s">
        <v>2522</v>
      </c>
      <c r="D972" s="29" t="s">
        <v>2523</v>
      </c>
      <c r="E972" s="29">
        <v>88465121389</v>
      </c>
      <c r="F972" s="29" t="s">
        <v>2524</v>
      </c>
      <c r="G972" s="29" t="s">
        <v>2525</v>
      </c>
      <c r="H972" s="37" t="str">
        <f>HYPERLINK("http://c-vs.edusite.ru/p64aa1.html","http://c-vs.edusite.ru/p64aa1.html")</f>
        <v>http://c-vs.edusite.ru/p64aa1.html</v>
      </c>
      <c r="I972" s="18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spans="1:20" ht="22.5" hidden="1" customHeight="1" x14ac:dyDescent="0.25">
      <c r="A973" s="27"/>
      <c r="B973" s="28"/>
      <c r="C973" s="29"/>
      <c r="D973" s="29" t="s">
        <v>2526</v>
      </c>
      <c r="E973" s="29"/>
      <c r="F973" s="29" t="s">
        <v>2527</v>
      </c>
      <c r="G973" s="29"/>
      <c r="H973" s="38"/>
      <c r="I973" s="18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spans="1:20" ht="15.75" hidden="1" customHeight="1" x14ac:dyDescent="0.25">
      <c r="A974" s="27"/>
      <c r="B974" s="28"/>
      <c r="C974" s="29"/>
      <c r="D974" s="32"/>
      <c r="E974" s="29">
        <v>89371832874</v>
      </c>
      <c r="F974" s="32"/>
      <c r="G974" s="29"/>
      <c r="H974" s="38"/>
      <c r="I974" s="18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spans="1:20" ht="15.75" hidden="1" customHeight="1" x14ac:dyDescent="0.25">
      <c r="A975" s="27"/>
      <c r="B975" s="28"/>
      <c r="C975" s="29"/>
      <c r="D975" s="32"/>
      <c r="E975" s="29"/>
      <c r="F975" s="32"/>
      <c r="G975" s="29"/>
      <c r="H975" s="38"/>
      <c r="I975" s="18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spans="1:20" ht="45.75" customHeight="1" x14ac:dyDescent="0.25">
      <c r="A976" s="27" t="s">
        <v>1796</v>
      </c>
      <c r="B976" s="28">
        <v>15</v>
      </c>
      <c r="C976" s="29" t="s">
        <v>2528</v>
      </c>
      <c r="D976" s="29" t="s">
        <v>2529</v>
      </c>
      <c r="E976" s="29">
        <v>89608084387</v>
      </c>
      <c r="F976" s="29" t="s">
        <v>2530</v>
      </c>
      <c r="G976" s="29" t="s">
        <v>2531</v>
      </c>
      <c r="H976" s="29"/>
      <c r="I976" s="18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spans="1:20" ht="15.75" hidden="1" customHeight="1" x14ac:dyDescent="0.25">
      <c r="A977" s="27"/>
      <c r="B977" s="28"/>
      <c r="C977" s="29"/>
      <c r="D977" s="29"/>
      <c r="E977" s="29"/>
      <c r="F977" s="29"/>
      <c r="G977" s="29"/>
      <c r="H977" s="29"/>
      <c r="I977" s="18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spans="1:20" ht="34.5" customHeight="1" x14ac:dyDescent="0.25">
      <c r="A978" s="27" t="s">
        <v>1796</v>
      </c>
      <c r="B978" s="28">
        <v>16</v>
      </c>
      <c r="C978" s="29" t="s">
        <v>2532</v>
      </c>
      <c r="D978" s="29" t="s">
        <v>2533</v>
      </c>
      <c r="E978" s="29">
        <v>88465622043</v>
      </c>
      <c r="F978" s="29" t="s">
        <v>2534</v>
      </c>
      <c r="G978" s="29">
        <v>446452</v>
      </c>
      <c r="H978" s="29"/>
      <c r="I978" s="18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spans="1:20" ht="34.5" hidden="1" customHeight="1" x14ac:dyDescent="0.25">
      <c r="A979" s="27"/>
      <c r="B979" s="28"/>
      <c r="C979" s="29"/>
      <c r="D979" s="29"/>
      <c r="E979" s="29"/>
      <c r="F979" s="29"/>
      <c r="G979" s="29" t="s">
        <v>2535</v>
      </c>
      <c r="H979" s="29"/>
      <c r="I979" s="18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spans="1:20" ht="45.75" customHeight="1" x14ac:dyDescent="0.25">
      <c r="A980" s="27" t="s">
        <v>1796</v>
      </c>
      <c r="B980" s="28">
        <v>17</v>
      </c>
      <c r="C980" s="29" t="s">
        <v>2536</v>
      </c>
      <c r="D980" s="29" t="s">
        <v>2537</v>
      </c>
      <c r="E980" s="29">
        <v>88465421134</v>
      </c>
      <c r="F980" s="29" t="s">
        <v>2538</v>
      </c>
      <c r="G980" s="29" t="s">
        <v>2539</v>
      </c>
      <c r="H980" s="29"/>
      <c r="I980" s="18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spans="1:20" ht="15.75" hidden="1" customHeight="1" x14ac:dyDescent="0.25">
      <c r="A981" s="27"/>
      <c r="B981" s="28"/>
      <c r="C981" s="29"/>
      <c r="D981" s="29"/>
      <c r="E981" s="29"/>
      <c r="F981" s="29"/>
      <c r="G981" s="29"/>
      <c r="H981" s="29"/>
      <c r="I981" s="18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spans="1:20" ht="22.5" customHeight="1" x14ac:dyDescent="0.25">
      <c r="A982" s="27" t="s">
        <v>1796</v>
      </c>
      <c r="B982" s="28">
        <v>18</v>
      </c>
      <c r="C982" s="29" t="s">
        <v>2540</v>
      </c>
      <c r="D982" s="29" t="s">
        <v>2541</v>
      </c>
      <c r="E982" s="29">
        <v>88465322930</v>
      </c>
      <c r="F982" s="29" t="s">
        <v>2542</v>
      </c>
      <c r="G982" s="29" t="s">
        <v>2543</v>
      </c>
      <c r="H982" s="29"/>
      <c r="I982" s="18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spans="1:20" ht="23.25" hidden="1" customHeight="1" x14ac:dyDescent="0.25">
      <c r="A983" s="27"/>
      <c r="B983" s="28"/>
      <c r="C983" s="29"/>
      <c r="D983" s="29"/>
      <c r="E983" s="29"/>
      <c r="F983" s="29"/>
      <c r="G983" s="29" t="s">
        <v>2544</v>
      </c>
      <c r="H983" s="29"/>
      <c r="I983" s="18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spans="1:20" ht="22.5" customHeight="1" x14ac:dyDescent="0.25">
      <c r="A984" s="27" t="s">
        <v>1796</v>
      </c>
      <c r="B984" s="28">
        <v>19</v>
      </c>
      <c r="C984" s="29" t="s">
        <v>2545</v>
      </c>
      <c r="D984" s="29" t="s">
        <v>2546</v>
      </c>
      <c r="E984" s="29">
        <v>88466433210</v>
      </c>
      <c r="F984" s="29" t="s">
        <v>2547</v>
      </c>
      <c r="G984" s="29" t="s">
        <v>2548</v>
      </c>
      <c r="H984" s="29"/>
      <c r="I984" s="18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spans="1:20" ht="15.75" hidden="1" customHeight="1" x14ac:dyDescent="0.25">
      <c r="A985" s="27"/>
      <c r="B985" s="28"/>
      <c r="C985" s="29"/>
      <c r="D985" s="29"/>
      <c r="E985" s="29"/>
      <c r="F985" s="29"/>
      <c r="G985" s="29" t="s">
        <v>2549</v>
      </c>
      <c r="H985" s="29"/>
      <c r="I985" s="18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spans="1:20" ht="22.5" customHeight="1" x14ac:dyDescent="0.25">
      <c r="A986" s="27" t="s">
        <v>1796</v>
      </c>
      <c r="B986" s="28">
        <v>20</v>
      </c>
      <c r="C986" s="29" t="s">
        <v>2550</v>
      </c>
      <c r="D986" s="29" t="s">
        <v>2551</v>
      </c>
      <c r="E986" s="29">
        <v>88465642530</v>
      </c>
      <c r="F986" s="29" t="s">
        <v>2552</v>
      </c>
      <c r="G986" s="29" t="s">
        <v>2553</v>
      </c>
      <c r="H986" s="29"/>
      <c r="I986" s="18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spans="1:20" ht="15.75" hidden="1" customHeight="1" x14ac:dyDescent="0.25">
      <c r="A987" s="27"/>
      <c r="B987" s="28"/>
      <c r="C987" s="29"/>
      <c r="D987" s="29"/>
      <c r="E987" s="29"/>
      <c r="F987" s="29"/>
      <c r="G987" s="29" t="s">
        <v>2554</v>
      </c>
      <c r="H987" s="29"/>
      <c r="I987" s="18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spans="1:20" ht="15.75" hidden="1" customHeight="1" x14ac:dyDescent="0.25">
      <c r="A988" s="27"/>
      <c r="B988" s="28"/>
      <c r="C988" s="29"/>
      <c r="D988" s="29"/>
      <c r="E988" s="29"/>
      <c r="F988" s="29"/>
      <c r="G988" s="29" t="s">
        <v>2555</v>
      </c>
      <c r="H988" s="29"/>
      <c r="I988" s="18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spans="1:20" ht="57" customHeight="1" x14ac:dyDescent="0.25">
      <c r="A989" s="27" t="s">
        <v>1796</v>
      </c>
      <c r="B989" s="28">
        <v>21</v>
      </c>
      <c r="C989" s="29" t="s">
        <v>2556</v>
      </c>
      <c r="D989" s="29" t="s">
        <v>2557</v>
      </c>
      <c r="E989" s="29" t="s">
        <v>2558</v>
      </c>
      <c r="F989" s="29" t="s">
        <v>2559</v>
      </c>
      <c r="G989" s="29" t="s">
        <v>2560</v>
      </c>
      <c r="H989" s="29" t="s">
        <v>2561</v>
      </c>
      <c r="I989" s="20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</row>
    <row r="990" spans="1:20" ht="15.75" hidden="1" customHeight="1" x14ac:dyDescent="0.25">
      <c r="A990" s="27"/>
      <c r="B990" s="28"/>
      <c r="C990" s="29"/>
      <c r="D990" s="29"/>
      <c r="E990" s="29">
        <v>89276076487</v>
      </c>
      <c r="F990" s="29"/>
      <c r="G990" s="29" t="s">
        <v>2562</v>
      </c>
      <c r="H990" s="29"/>
      <c r="I990" s="18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spans="1:20" ht="15.75" hidden="1" customHeight="1" x14ac:dyDescent="0.25">
      <c r="A991" s="27"/>
      <c r="B991" s="28"/>
      <c r="C991" s="29"/>
      <c r="D991" s="29"/>
      <c r="E991" s="29"/>
      <c r="F991" s="29"/>
      <c r="G991" s="29" t="s">
        <v>2563</v>
      </c>
      <c r="H991" s="29"/>
      <c r="I991" s="18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spans="1:20" ht="23.25" hidden="1" customHeight="1" x14ac:dyDescent="0.25">
      <c r="A992" s="27"/>
      <c r="B992" s="28"/>
      <c r="C992" s="29"/>
      <c r="D992" s="29"/>
      <c r="E992" s="32"/>
      <c r="F992" s="29"/>
      <c r="G992" s="29" t="s">
        <v>2564</v>
      </c>
      <c r="H992" s="29"/>
      <c r="I992" s="18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spans="1:20" ht="57" customHeight="1" x14ac:dyDescent="0.25">
      <c r="A993" s="27" t="s">
        <v>1796</v>
      </c>
      <c r="B993" s="28">
        <v>22</v>
      </c>
      <c r="C993" s="29" t="s">
        <v>2565</v>
      </c>
      <c r="D993" s="29" t="s">
        <v>2566</v>
      </c>
      <c r="E993" s="29" t="s">
        <v>2567</v>
      </c>
      <c r="F993" s="29" t="s">
        <v>2568</v>
      </c>
      <c r="G993" s="29">
        <v>446660</v>
      </c>
      <c r="H993" s="29"/>
      <c r="I993" s="18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</row>
    <row r="994" spans="1:20" ht="15.75" hidden="1" customHeight="1" x14ac:dyDescent="0.25">
      <c r="A994" s="27"/>
      <c r="B994" s="28"/>
      <c r="C994" s="29"/>
      <c r="D994" s="29"/>
      <c r="E994" s="29" t="s">
        <v>2569</v>
      </c>
      <c r="F994" s="29"/>
      <c r="G994" s="29" t="s">
        <v>2562</v>
      </c>
      <c r="H994" s="29"/>
      <c r="I994" s="18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</row>
    <row r="995" spans="1:20" ht="23.25" hidden="1" customHeight="1" x14ac:dyDescent="0.25">
      <c r="A995" s="27"/>
      <c r="B995" s="28"/>
      <c r="C995" s="29"/>
      <c r="D995" s="29"/>
      <c r="E995" s="29"/>
      <c r="F995" s="29"/>
      <c r="G995" s="29" t="s">
        <v>2570</v>
      </c>
      <c r="H995" s="29"/>
      <c r="I995" s="18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</row>
    <row r="996" spans="1:20" ht="15.75" hidden="1" customHeight="1" x14ac:dyDescent="0.25">
      <c r="A996" s="27"/>
      <c r="B996" s="28"/>
      <c r="C996" s="29"/>
      <c r="D996" s="29"/>
      <c r="E996" s="32"/>
      <c r="F996" s="29"/>
      <c r="G996" s="29" t="s">
        <v>2571</v>
      </c>
      <c r="H996" s="29"/>
      <c r="I996" s="18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</row>
    <row r="997" spans="1:20" ht="57" customHeight="1" x14ac:dyDescent="0.25">
      <c r="A997" s="27" t="s">
        <v>1796</v>
      </c>
      <c r="B997" s="28">
        <v>23</v>
      </c>
      <c r="C997" s="29" t="s">
        <v>2572</v>
      </c>
      <c r="D997" s="29" t="s">
        <v>2573</v>
      </c>
      <c r="E997" s="29" t="s">
        <v>2574</v>
      </c>
      <c r="F997" s="29" t="s">
        <v>2575</v>
      </c>
      <c r="G997" s="29" t="s">
        <v>2576</v>
      </c>
      <c r="H997" s="43" t="s">
        <v>2577</v>
      </c>
      <c r="I997" s="18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</row>
    <row r="998" spans="1:20" ht="15.75" hidden="1" customHeight="1" x14ac:dyDescent="0.25">
      <c r="A998" s="27"/>
      <c r="B998" s="28"/>
      <c r="C998" s="29"/>
      <c r="D998" s="29"/>
      <c r="E998" s="29"/>
      <c r="F998" s="29"/>
      <c r="G998" s="29" t="s">
        <v>2578</v>
      </c>
      <c r="H998" s="29"/>
      <c r="I998" s="18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</row>
    <row r="999" spans="1:20" ht="23.25" hidden="1" customHeight="1" x14ac:dyDescent="0.25">
      <c r="A999" s="27"/>
      <c r="B999" s="28"/>
      <c r="C999" s="29"/>
      <c r="D999" s="29"/>
      <c r="E999" s="29"/>
      <c r="F999" s="29"/>
      <c r="G999" s="29" t="s">
        <v>2579</v>
      </c>
      <c r="H999" s="29"/>
      <c r="I999" s="18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</row>
    <row r="1000" spans="1:20" ht="45.75" customHeight="1" x14ac:dyDescent="0.25">
      <c r="A1000" s="27" t="s">
        <v>1796</v>
      </c>
      <c r="B1000" s="28">
        <v>24</v>
      </c>
      <c r="C1000" s="29" t="s">
        <v>2580</v>
      </c>
      <c r="D1000" s="29" t="s">
        <v>2581</v>
      </c>
      <c r="E1000" s="29">
        <v>89277586610</v>
      </c>
      <c r="F1000" s="29" t="s">
        <v>2582</v>
      </c>
      <c r="G1000" s="29" t="s">
        <v>2583</v>
      </c>
      <c r="H1000" s="29"/>
      <c r="I1000" s="18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</row>
    <row r="1001" spans="1:20" ht="15.75" hidden="1" customHeight="1" x14ac:dyDescent="0.25">
      <c r="A1001" s="27"/>
      <c r="B1001" s="28"/>
      <c r="C1001" s="29"/>
      <c r="D1001" s="29"/>
      <c r="E1001" s="29"/>
      <c r="F1001" s="29"/>
      <c r="G1001" s="29"/>
      <c r="H1001" s="29"/>
      <c r="I1001" s="18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</row>
    <row r="1002" spans="1:20" ht="45.75" customHeight="1" x14ac:dyDescent="0.25">
      <c r="A1002" s="27" t="s">
        <v>1796</v>
      </c>
      <c r="B1002" s="28">
        <v>25</v>
      </c>
      <c r="C1002" s="29" t="s">
        <v>2584</v>
      </c>
      <c r="D1002" s="29" t="s">
        <v>2585</v>
      </c>
      <c r="E1002" s="29" t="s">
        <v>2586</v>
      </c>
      <c r="F1002" s="29" t="s">
        <v>2587</v>
      </c>
      <c r="G1002" s="29" t="s">
        <v>2588</v>
      </c>
      <c r="H1002" s="29"/>
      <c r="I1002" s="18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</row>
    <row r="1003" spans="1:20" ht="15.75" hidden="1" customHeight="1" x14ac:dyDescent="0.25">
      <c r="A1003" s="27"/>
      <c r="B1003" s="28"/>
      <c r="C1003" s="29"/>
      <c r="D1003" s="29" t="s">
        <v>2589</v>
      </c>
      <c r="E1003" s="29"/>
      <c r="F1003" s="29"/>
      <c r="G1003" s="29"/>
      <c r="H1003" s="29"/>
      <c r="I1003" s="18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</row>
    <row r="1004" spans="1:20" ht="15.75" hidden="1" customHeight="1" x14ac:dyDescent="0.25">
      <c r="A1004" s="27"/>
      <c r="B1004" s="28"/>
      <c r="C1004" s="29"/>
      <c r="D1004" s="29"/>
      <c r="E1004" s="29"/>
      <c r="F1004" s="29"/>
      <c r="G1004" s="29"/>
      <c r="H1004" s="29"/>
      <c r="I1004" s="18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</row>
    <row r="1005" spans="1:20" ht="57" customHeight="1" x14ac:dyDescent="0.25">
      <c r="A1005" s="27" t="s">
        <v>1796</v>
      </c>
      <c r="B1005" s="28">
        <v>26</v>
      </c>
      <c r="C1005" s="29" t="s">
        <v>2590</v>
      </c>
      <c r="D1005" s="29" t="s">
        <v>2591</v>
      </c>
      <c r="E1005" s="29"/>
      <c r="F1005" s="29" t="s">
        <v>2592</v>
      </c>
      <c r="G1005" s="29" t="s">
        <v>2593</v>
      </c>
      <c r="H1005" s="29"/>
      <c r="I1005" s="18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</row>
    <row r="1006" spans="1:20" ht="15.75" hidden="1" customHeight="1" x14ac:dyDescent="0.25">
      <c r="A1006" s="27"/>
      <c r="B1006" s="28"/>
      <c r="C1006" s="29"/>
      <c r="D1006" s="29"/>
      <c r="E1006" s="29"/>
      <c r="F1006" s="29" t="s">
        <v>2594</v>
      </c>
      <c r="G1006" s="29"/>
      <c r="H1006" s="29"/>
      <c r="I1006" s="18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</row>
    <row r="1007" spans="1:20" ht="45.75" customHeight="1" x14ac:dyDescent="0.25">
      <c r="A1007" s="27" t="s">
        <v>1796</v>
      </c>
      <c r="B1007" s="28">
        <v>27</v>
      </c>
      <c r="C1007" s="29" t="s">
        <v>2595</v>
      </c>
      <c r="D1007" s="29" t="s">
        <v>2596</v>
      </c>
      <c r="E1007" s="29">
        <v>89277330327</v>
      </c>
      <c r="F1007" s="29" t="s">
        <v>2597</v>
      </c>
      <c r="G1007" s="29" t="s">
        <v>2598</v>
      </c>
      <c r="H1007" s="29"/>
      <c r="I1007" s="18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</row>
    <row r="1008" spans="1:20" ht="15.75" hidden="1" customHeight="1" x14ac:dyDescent="0.25">
      <c r="A1008" s="27"/>
      <c r="B1008" s="28"/>
      <c r="C1008" s="29"/>
      <c r="D1008" s="29"/>
      <c r="E1008" s="29"/>
      <c r="F1008" s="29"/>
      <c r="G1008" s="29"/>
      <c r="H1008" s="29"/>
      <c r="I1008" s="18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</row>
    <row r="1009" spans="1:20" ht="45.75" customHeight="1" x14ac:dyDescent="0.25">
      <c r="A1009" s="27" t="s">
        <v>1796</v>
      </c>
      <c r="B1009" s="28">
        <v>28</v>
      </c>
      <c r="C1009" s="29" t="s">
        <v>2599</v>
      </c>
      <c r="D1009" s="29" t="s">
        <v>2600</v>
      </c>
      <c r="E1009" s="29">
        <v>88467792336</v>
      </c>
      <c r="F1009" s="29" t="s">
        <v>2601</v>
      </c>
      <c r="G1009" s="29" t="s">
        <v>2602</v>
      </c>
      <c r="H1009" s="29"/>
      <c r="I1009" s="18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</row>
    <row r="1010" spans="1:20" ht="15.75" hidden="1" customHeight="1" x14ac:dyDescent="0.25">
      <c r="A1010" s="27"/>
      <c r="B1010" s="28"/>
      <c r="C1010" s="29"/>
      <c r="D1010" s="29"/>
      <c r="E1010" s="29">
        <v>89277440544</v>
      </c>
      <c r="F1010" s="29"/>
      <c r="G1010" s="29"/>
      <c r="H1010" s="29"/>
      <c r="I1010" s="18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</row>
    <row r="1011" spans="1:20" ht="15.75" hidden="1" customHeight="1" x14ac:dyDescent="0.25">
      <c r="A1011" s="27"/>
      <c r="B1011" s="28"/>
      <c r="C1011" s="29"/>
      <c r="D1011" s="29"/>
      <c r="E1011" s="29"/>
      <c r="F1011" s="29"/>
      <c r="G1011" s="29"/>
      <c r="H1011" s="29"/>
      <c r="I1011" s="18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</row>
    <row r="1012" spans="1:20" ht="34.5" customHeight="1" x14ac:dyDescent="0.25">
      <c r="A1012" s="27" t="s">
        <v>1796</v>
      </c>
      <c r="B1012" s="28">
        <v>29</v>
      </c>
      <c r="C1012" s="29" t="s">
        <v>2603</v>
      </c>
      <c r="D1012" s="29" t="s">
        <v>2604</v>
      </c>
      <c r="E1012" s="29" t="s">
        <v>2605</v>
      </c>
      <c r="F1012" s="29" t="s">
        <v>2606</v>
      </c>
      <c r="G1012" s="29" t="s">
        <v>2607</v>
      </c>
      <c r="H1012" s="29"/>
      <c r="I1012" s="18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</row>
    <row r="1013" spans="1:20" ht="15.75" hidden="1" customHeight="1" x14ac:dyDescent="0.25">
      <c r="A1013" s="27"/>
      <c r="B1013" s="28"/>
      <c r="C1013" s="29"/>
      <c r="D1013" s="29"/>
      <c r="E1013" s="29" t="s">
        <v>2608</v>
      </c>
      <c r="F1013" s="29"/>
      <c r="G1013" s="29"/>
      <c r="H1013" s="29"/>
      <c r="I1013" s="18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</row>
    <row r="1014" spans="1:20" ht="15.75" hidden="1" customHeight="1" x14ac:dyDescent="0.25">
      <c r="A1014" s="27"/>
      <c r="B1014" s="28"/>
      <c r="C1014" s="29"/>
      <c r="D1014" s="29"/>
      <c r="E1014" s="29">
        <v>89272975196</v>
      </c>
      <c r="F1014" s="29"/>
      <c r="G1014" s="29"/>
      <c r="H1014" s="29"/>
      <c r="I1014" s="18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</row>
    <row r="1015" spans="1:20" ht="15.75" hidden="1" customHeight="1" x14ac:dyDescent="0.25">
      <c r="A1015" s="27"/>
      <c r="B1015" s="28"/>
      <c r="C1015" s="29"/>
      <c r="D1015" s="29"/>
      <c r="E1015" s="29"/>
      <c r="F1015" s="29"/>
      <c r="G1015" s="29"/>
      <c r="H1015" s="29"/>
      <c r="I1015" s="18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</row>
    <row r="1016" spans="1:20" ht="15.75" hidden="1" customHeight="1" x14ac:dyDescent="0.25">
      <c r="A1016" s="27"/>
      <c r="B1016" s="28"/>
      <c r="C1016" s="29"/>
      <c r="D1016" s="29"/>
      <c r="E1016" s="29"/>
      <c r="F1016" s="29"/>
      <c r="G1016" s="29"/>
      <c r="H1016" s="29"/>
      <c r="I1016" s="18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</row>
    <row r="1017" spans="1:20" ht="57" customHeight="1" x14ac:dyDescent="0.25">
      <c r="A1017" s="27" t="s">
        <v>1796</v>
      </c>
      <c r="B1017" s="28">
        <v>30</v>
      </c>
      <c r="C1017" s="29" t="s">
        <v>2609</v>
      </c>
      <c r="D1017" s="29" t="s">
        <v>2610</v>
      </c>
      <c r="E1017" s="29"/>
      <c r="F1017" s="29" t="s">
        <v>2611</v>
      </c>
      <c r="G1017" s="29" t="s">
        <v>2612</v>
      </c>
      <c r="H1017" s="29"/>
      <c r="I1017" s="18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</row>
    <row r="1018" spans="1:20" ht="15.75" hidden="1" customHeight="1" x14ac:dyDescent="0.25">
      <c r="A1018" s="27"/>
      <c r="B1018" s="28"/>
      <c r="C1018" s="29"/>
      <c r="D1018" s="29"/>
      <c r="E1018" s="29">
        <v>89631151754</v>
      </c>
      <c r="F1018" s="29"/>
      <c r="G1018" s="29"/>
      <c r="H1018" s="29"/>
      <c r="I1018" s="18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</row>
    <row r="1019" spans="1:20" ht="15.75" hidden="1" customHeight="1" x14ac:dyDescent="0.25">
      <c r="A1019" s="27"/>
      <c r="B1019" s="28"/>
      <c r="C1019" s="29"/>
      <c r="D1019" s="29"/>
      <c r="E1019" s="29"/>
      <c r="F1019" s="29"/>
      <c r="G1019" s="29"/>
      <c r="H1019" s="29"/>
      <c r="I1019" s="18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</row>
    <row r="1020" spans="1:20" ht="57" customHeight="1" x14ac:dyDescent="0.25">
      <c r="A1020" s="27" t="s">
        <v>1796</v>
      </c>
      <c r="B1020" s="28">
        <v>31</v>
      </c>
      <c r="C1020" s="29" t="s">
        <v>2613</v>
      </c>
      <c r="D1020" s="29" t="s">
        <v>2614</v>
      </c>
      <c r="E1020" s="29">
        <v>89272611629</v>
      </c>
      <c r="F1020" s="29" t="s">
        <v>2615</v>
      </c>
      <c r="G1020" s="29" t="s">
        <v>2616</v>
      </c>
      <c r="H1020" s="29"/>
      <c r="I1020" s="18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</row>
    <row r="1021" spans="1:20" ht="15.75" hidden="1" customHeight="1" x14ac:dyDescent="0.25">
      <c r="A1021" s="27"/>
      <c r="B1021" s="28"/>
      <c r="C1021" s="29"/>
      <c r="D1021" s="29"/>
      <c r="E1021" s="29"/>
      <c r="F1021" s="29"/>
      <c r="G1021" s="29"/>
      <c r="H1021" s="29"/>
      <c r="I1021" s="18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</row>
    <row r="1022" spans="1:20" ht="45.75" customHeight="1" x14ac:dyDescent="0.25">
      <c r="A1022" s="27" t="s">
        <v>1796</v>
      </c>
      <c r="B1022" s="28">
        <v>32</v>
      </c>
      <c r="C1022" s="29" t="s">
        <v>2617</v>
      </c>
      <c r="D1022" s="29" t="s">
        <v>2618</v>
      </c>
      <c r="E1022" s="29">
        <v>89270093815</v>
      </c>
      <c r="F1022" s="29" t="s">
        <v>2619</v>
      </c>
      <c r="G1022" s="29" t="s">
        <v>2620</v>
      </c>
      <c r="H1022" s="29"/>
      <c r="I1022" s="18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</row>
    <row r="1023" spans="1:20" ht="15.75" hidden="1" customHeight="1" x14ac:dyDescent="0.25">
      <c r="A1023" s="27"/>
      <c r="B1023" s="28"/>
      <c r="C1023" s="29"/>
      <c r="D1023" s="29"/>
      <c r="E1023" s="29" t="s">
        <v>2621</v>
      </c>
      <c r="F1023" s="29"/>
      <c r="G1023" s="29"/>
      <c r="H1023" s="29"/>
      <c r="I1023" s="18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</row>
    <row r="1024" spans="1:20" ht="15.75" hidden="1" customHeight="1" x14ac:dyDescent="0.25">
      <c r="A1024" s="27"/>
      <c r="B1024" s="28"/>
      <c r="C1024" s="29"/>
      <c r="D1024" s="29"/>
      <c r="E1024" s="29"/>
      <c r="F1024" s="29"/>
      <c r="G1024" s="29"/>
      <c r="H1024" s="29"/>
      <c r="I1024" s="18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</row>
    <row r="1025" spans="1:20" ht="34.5" customHeight="1" x14ac:dyDescent="0.25">
      <c r="A1025" s="27" t="s">
        <v>1796</v>
      </c>
      <c r="B1025" s="28">
        <v>33</v>
      </c>
      <c r="C1025" s="29" t="s">
        <v>2622</v>
      </c>
      <c r="D1025" s="29" t="s">
        <v>2623</v>
      </c>
      <c r="E1025" s="29" t="s">
        <v>2624</v>
      </c>
      <c r="F1025" s="29" t="s">
        <v>2625</v>
      </c>
      <c r="G1025" s="29" t="s">
        <v>2626</v>
      </c>
      <c r="H1025" s="29"/>
      <c r="I1025" s="18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</row>
    <row r="1026" spans="1:20" ht="15.75" hidden="1" customHeight="1" x14ac:dyDescent="0.25">
      <c r="A1026" s="27"/>
      <c r="B1026" s="28"/>
      <c r="C1026" s="29"/>
      <c r="D1026" s="29"/>
      <c r="E1026" s="29"/>
      <c r="F1026" s="29"/>
      <c r="G1026" s="29"/>
      <c r="H1026" s="29"/>
      <c r="I1026" s="18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</row>
    <row r="1027" spans="1:20" ht="45.75" customHeight="1" x14ac:dyDescent="0.25">
      <c r="A1027" s="27" t="s">
        <v>1796</v>
      </c>
      <c r="B1027" s="28">
        <v>34</v>
      </c>
      <c r="C1027" s="29" t="s">
        <v>2627</v>
      </c>
      <c r="D1027" s="29" t="s">
        <v>2628</v>
      </c>
      <c r="E1027" s="29" t="s">
        <v>2629</v>
      </c>
      <c r="F1027" s="29" t="s">
        <v>2630</v>
      </c>
      <c r="G1027" s="29" t="s">
        <v>2631</v>
      </c>
      <c r="H1027" s="29"/>
      <c r="I1027" s="18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</row>
    <row r="1028" spans="1:20" ht="15.75" hidden="1" customHeight="1" x14ac:dyDescent="0.25">
      <c r="A1028" s="27"/>
      <c r="B1028" s="28"/>
      <c r="C1028" s="29"/>
      <c r="D1028" s="29"/>
      <c r="E1028" s="29">
        <v>89297038359</v>
      </c>
      <c r="F1028" s="29"/>
      <c r="G1028" s="29" t="s">
        <v>2632</v>
      </c>
      <c r="H1028" s="29"/>
      <c r="I1028" s="18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</row>
    <row r="1029" spans="1:20" ht="15.75" hidden="1" customHeight="1" x14ac:dyDescent="0.25">
      <c r="A1029" s="27"/>
      <c r="B1029" s="28"/>
      <c r="C1029" s="29"/>
      <c r="D1029" s="29"/>
      <c r="E1029" s="29"/>
      <c r="F1029" s="29"/>
      <c r="G1029" s="32"/>
      <c r="H1029" s="29"/>
      <c r="I1029" s="18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</row>
    <row r="1030" spans="1:20" ht="23.25" customHeight="1" x14ac:dyDescent="0.25">
      <c r="A1030" s="27" t="s">
        <v>1796</v>
      </c>
      <c r="B1030" s="28">
        <v>35</v>
      </c>
      <c r="C1030" s="29" t="s">
        <v>2633</v>
      </c>
      <c r="D1030" s="29" t="s">
        <v>2634</v>
      </c>
      <c r="E1030" s="29" t="s">
        <v>2635</v>
      </c>
      <c r="F1030" s="29" t="s">
        <v>2636</v>
      </c>
      <c r="G1030" s="29">
        <v>443099</v>
      </c>
      <c r="H1030" s="29"/>
      <c r="I1030" s="18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</row>
    <row r="1031" spans="1:20" ht="15.75" hidden="1" customHeight="1" x14ac:dyDescent="0.25">
      <c r="A1031" s="27"/>
      <c r="B1031" s="28"/>
      <c r="C1031" s="29"/>
      <c r="D1031" s="29"/>
      <c r="E1031" s="29"/>
      <c r="F1031" s="29"/>
      <c r="G1031" s="29" t="s">
        <v>2637</v>
      </c>
      <c r="H1031" s="29"/>
      <c r="I1031" s="18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</row>
    <row r="1032" spans="1:20" ht="45.75" customHeight="1" x14ac:dyDescent="0.25">
      <c r="A1032" s="27" t="s">
        <v>1796</v>
      </c>
      <c r="B1032" s="28">
        <v>36</v>
      </c>
      <c r="C1032" s="29" t="s">
        <v>2638</v>
      </c>
      <c r="D1032" s="29" t="s">
        <v>2639</v>
      </c>
      <c r="E1032" s="29">
        <v>89277299633</v>
      </c>
      <c r="F1032" s="29" t="s">
        <v>2640</v>
      </c>
      <c r="G1032" s="29" t="s">
        <v>2641</v>
      </c>
      <c r="H1032" s="29"/>
      <c r="I1032" s="18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</row>
    <row r="1033" spans="1:20" ht="15.75" hidden="1" customHeight="1" x14ac:dyDescent="0.25">
      <c r="A1033" s="27"/>
      <c r="B1033" s="28"/>
      <c r="C1033" s="29"/>
      <c r="D1033" s="29"/>
      <c r="E1033" s="29" t="s">
        <v>2642</v>
      </c>
      <c r="F1033" s="29"/>
      <c r="G1033" s="29"/>
      <c r="H1033" s="29"/>
      <c r="I1033" s="18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</row>
    <row r="1034" spans="1:20" ht="15.75" hidden="1" customHeight="1" x14ac:dyDescent="0.25">
      <c r="A1034" s="27"/>
      <c r="B1034" s="28"/>
      <c r="C1034" s="29"/>
      <c r="D1034" s="29"/>
      <c r="E1034" s="29"/>
      <c r="F1034" s="29"/>
      <c r="G1034" s="29"/>
      <c r="H1034" s="29"/>
      <c r="I1034" s="18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</row>
    <row r="1035" spans="1:20" ht="23.25" customHeight="1" x14ac:dyDescent="0.25">
      <c r="A1035" s="27" t="s">
        <v>1796</v>
      </c>
      <c r="B1035" s="28">
        <v>37</v>
      </c>
      <c r="C1035" s="29" t="s">
        <v>2643</v>
      </c>
      <c r="D1035" s="29" t="s">
        <v>2644</v>
      </c>
      <c r="E1035" s="29" t="s">
        <v>2645</v>
      </c>
      <c r="F1035" s="29" t="s">
        <v>2646</v>
      </c>
      <c r="G1035" s="29" t="s">
        <v>2647</v>
      </c>
      <c r="H1035" s="29"/>
      <c r="I1035" s="18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</row>
    <row r="1036" spans="1:20" ht="15.75" hidden="1" customHeight="1" x14ac:dyDescent="0.25">
      <c r="A1036" s="27"/>
      <c r="B1036" s="28"/>
      <c r="C1036" s="29"/>
      <c r="D1036" s="29"/>
      <c r="E1036" s="29">
        <v>89179513693</v>
      </c>
      <c r="F1036" s="29"/>
      <c r="G1036" s="29"/>
      <c r="H1036" s="29"/>
      <c r="I1036" s="18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</row>
    <row r="1037" spans="1:20" ht="15.75" hidden="1" customHeight="1" x14ac:dyDescent="0.25">
      <c r="A1037" s="27"/>
      <c r="B1037" s="28"/>
      <c r="C1037" s="29"/>
      <c r="D1037" s="29"/>
      <c r="E1037" s="29"/>
      <c r="F1037" s="29"/>
      <c r="G1037" s="29"/>
      <c r="H1037" s="29"/>
      <c r="I1037" s="18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</row>
    <row r="1038" spans="1:20" ht="34.5" customHeight="1" x14ac:dyDescent="0.25">
      <c r="A1038" s="27" t="s">
        <v>1796</v>
      </c>
      <c r="B1038" s="28">
        <v>38</v>
      </c>
      <c r="C1038" s="29" t="s">
        <v>2648</v>
      </c>
      <c r="D1038" s="29" t="s">
        <v>2649</v>
      </c>
      <c r="E1038" s="29" t="s">
        <v>2650</v>
      </c>
      <c r="F1038" s="29" t="s">
        <v>2651</v>
      </c>
      <c r="G1038" s="29" t="s">
        <v>2652</v>
      </c>
      <c r="H1038" s="29"/>
      <c r="I1038" s="18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</row>
    <row r="1039" spans="1:20" ht="23.25" hidden="1" customHeight="1" x14ac:dyDescent="0.25">
      <c r="A1039" s="27"/>
      <c r="B1039" s="28"/>
      <c r="C1039" s="29"/>
      <c r="D1039" s="29"/>
      <c r="E1039" s="29"/>
      <c r="F1039" s="29"/>
      <c r="G1039" s="29" t="s">
        <v>2653</v>
      </c>
      <c r="H1039" s="29"/>
      <c r="I1039" s="18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</row>
    <row r="1040" spans="1:20" ht="23.25" customHeight="1" x14ac:dyDescent="0.25">
      <c r="A1040" s="27" t="s">
        <v>1796</v>
      </c>
      <c r="B1040" s="28">
        <v>39</v>
      </c>
      <c r="C1040" s="29" t="s">
        <v>2654</v>
      </c>
      <c r="D1040" s="29" t="s">
        <v>2655</v>
      </c>
      <c r="E1040" s="29" t="s">
        <v>2656</v>
      </c>
      <c r="F1040" s="29" t="s">
        <v>2657</v>
      </c>
      <c r="G1040" s="29" t="s">
        <v>2658</v>
      </c>
      <c r="H1040" s="29"/>
      <c r="I1040" s="18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</row>
    <row r="1041" spans="1:20" ht="23.25" customHeight="1" x14ac:dyDescent="0.25">
      <c r="A1041" s="27" t="s">
        <v>1796</v>
      </c>
      <c r="B1041" s="28">
        <v>40</v>
      </c>
      <c r="C1041" s="29" t="s">
        <v>2659</v>
      </c>
      <c r="D1041" s="29" t="s">
        <v>2660</v>
      </c>
      <c r="E1041" s="29" t="s">
        <v>2661</v>
      </c>
      <c r="F1041" s="29" t="s">
        <v>2662</v>
      </c>
      <c r="G1041" s="29" t="s">
        <v>2663</v>
      </c>
      <c r="H1041" s="29"/>
      <c r="I1041" s="18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</row>
    <row r="1042" spans="1:20" ht="23.25" customHeight="1" x14ac:dyDescent="0.25">
      <c r="A1042" s="27" t="s">
        <v>1796</v>
      </c>
      <c r="B1042" s="28">
        <v>41</v>
      </c>
      <c r="C1042" s="29" t="s">
        <v>2664</v>
      </c>
      <c r="D1042" s="29" t="s">
        <v>2665</v>
      </c>
      <c r="E1042" s="29" t="s">
        <v>2666</v>
      </c>
      <c r="F1042" s="29" t="s">
        <v>2667</v>
      </c>
      <c r="G1042" s="29" t="s">
        <v>2668</v>
      </c>
      <c r="H1042" s="29"/>
      <c r="I1042" s="18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</row>
    <row r="1043" spans="1:20" ht="15.75" hidden="1" customHeight="1" x14ac:dyDescent="0.25">
      <c r="A1043" s="27"/>
      <c r="B1043" s="28"/>
      <c r="C1043" s="29"/>
      <c r="D1043" s="29"/>
      <c r="E1043" s="29">
        <v>89297029140</v>
      </c>
      <c r="F1043" s="29"/>
      <c r="G1043" s="29"/>
      <c r="H1043" s="29"/>
      <c r="I1043" s="18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</row>
    <row r="1044" spans="1:20" ht="15.75" hidden="1" customHeight="1" x14ac:dyDescent="0.25">
      <c r="A1044" s="27"/>
      <c r="B1044" s="28"/>
      <c r="C1044" s="29"/>
      <c r="D1044" s="29"/>
      <c r="E1044" s="29"/>
      <c r="F1044" s="29"/>
      <c r="G1044" s="29"/>
      <c r="H1044" s="29"/>
      <c r="I1044" s="18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</row>
    <row r="1045" spans="1:20" ht="23.25" customHeight="1" x14ac:dyDescent="0.25">
      <c r="A1045" s="27" t="s">
        <v>1796</v>
      </c>
      <c r="B1045" s="28">
        <v>42</v>
      </c>
      <c r="C1045" s="29" t="s">
        <v>2669</v>
      </c>
      <c r="D1045" s="29" t="s">
        <v>2670</v>
      </c>
      <c r="E1045" s="29" t="s">
        <v>2671</v>
      </c>
      <c r="F1045" s="29" t="s">
        <v>2672</v>
      </c>
      <c r="G1045" s="29" t="s">
        <v>2673</v>
      </c>
      <c r="H1045" s="59" t="s">
        <v>2674</v>
      </c>
      <c r="I1045" s="20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</row>
    <row r="1046" spans="1:20" ht="34.5" customHeight="1" x14ac:dyDescent="0.25">
      <c r="A1046" s="27" t="s">
        <v>1796</v>
      </c>
      <c r="B1046" s="28">
        <v>43</v>
      </c>
      <c r="C1046" s="29" t="s">
        <v>2675</v>
      </c>
      <c r="D1046" s="29" t="s">
        <v>2676</v>
      </c>
      <c r="E1046" s="29" t="s">
        <v>2677</v>
      </c>
      <c r="F1046" s="29" t="s">
        <v>2678</v>
      </c>
      <c r="G1046" s="29" t="s">
        <v>2679</v>
      </c>
      <c r="H1046" s="29"/>
      <c r="I1046" s="18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</row>
    <row r="1047" spans="1:20" ht="15.75" hidden="1" customHeight="1" x14ac:dyDescent="0.25">
      <c r="A1047" s="27"/>
      <c r="B1047" s="28"/>
      <c r="C1047" s="29"/>
      <c r="D1047" s="29"/>
      <c r="E1047" s="29"/>
      <c r="F1047" s="29"/>
      <c r="G1047" s="29"/>
      <c r="H1047" s="29"/>
      <c r="I1047" s="18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</row>
    <row r="1048" spans="1:20" ht="34.5" customHeight="1" x14ac:dyDescent="0.25">
      <c r="A1048" s="27" t="s">
        <v>1796</v>
      </c>
      <c r="B1048" s="28">
        <v>44</v>
      </c>
      <c r="C1048" s="29" t="s">
        <v>2680</v>
      </c>
      <c r="D1048" s="29" t="s">
        <v>2681</v>
      </c>
      <c r="E1048" s="29" t="s">
        <v>2682</v>
      </c>
      <c r="F1048" s="29" t="s">
        <v>2683</v>
      </c>
      <c r="G1048" s="29" t="s">
        <v>2684</v>
      </c>
      <c r="H1048" s="29"/>
      <c r="I1048" s="18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</row>
    <row r="1049" spans="1:20" ht="15.75" hidden="1" customHeight="1" x14ac:dyDescent="0.25">
      <c r="A1049" s="27"/>
      <c r="B1049" s="28"/>
      <c r="C1049" s="29"/>
      <c r="D1049" s="29"/>
      <c r="E1049" s="29"/>
      <c r="F1049" s="29"/>
      <c r="G1049" s="29"/>
      <c r="H1049" s="29"/>
      <c r="I1049" s="18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</row>
    <row r="1050" spans="1:20" ht="34.5" customHeight="1" x14ac:dyDescent="0.25">
      <c r="A1050" s="27" t="s">
        <v>1796</v>
      </c>
      <c r="B1050" s="28">
        <v>45</v>
      </c>
      <c r="C1050" s="29" t="s">
        <v>2685</v>
      </c>
      <c r="D1050" s="29" t="s">
        <v>2686</v>
      </c>
      <c r="E1050" s="29" t="s">
        <v>2687</v>
      </c>
      <c r="F1050" s="29" t="s">
        <v>2688</v>
      </c>
      <c r="G1050" s="29" t="s">
        <v>2689</v>
      </c>
      <c r="H1050" s="29"/>
      <c r="I1050" s="18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</row>
    <row r="1051" spans="1:20" ht="15.75" hidden="1" customHeight="1" x14ac:dyDescent="0.25">
      <c r="A1051" s="27"/>
      <c r="B1051" s="28"/>
      <c r="C1051" s="29"/>
      <c r="D1051" s="29"/>
      <c r="E1051" s="29"/>
      <c r="F1051" s="29"/>
      <c r="G1051" s="29"/>
      <c r="H1051" s="29"/>
      <c r="I1051" s="18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</row>
    <row r="1052" spans="1:20" ht="22.5" customHeight="1" x14ac:dyDescent="0.25">
      <c r="A1052" s="27" t="s">
        <v>1796</v>
      </c>
      <c r="B1052" s="28">
        <v>46</v>
      </c>
      <c r="C1052" s="29" t="s">
        <v>2690</v>
      </c>
      <c r="D1052" s="29" t="s">
        <v>2691</v>
      </c>
      <c r="E1052" s="29" t="s">
        <v>2692</v>
      </c>
      <c r="F1052" s="29" t="s">
        <v>2693</v>
      </c>
      <c r="G1052" s="29" t="s">
        <v>2694</v>
      </c>
      <c r="H1052" s="29"/>
      <c r="I1052" s="18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</row>
    <row r="1053" spans="1:20" ht="15.75" hidden="1" customHeight="1" x14ac:dyDescent="0.25">
      <c r="A1053" s="27"/>
      <c r="B1053" s="28"/>
      <c r="C1053" s="29"/>
      <c r="D1053" s="29"/>
      <c r="E1053" s="29"/>
      <c r="F1053" s="29"/>
      <c r="G1053" s="29" t="s">
        <v>2695</v>
      </c>
      <c r="H1053" s="29"/>
      <c r="I1053" s="18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</row>
    <row r="1054" spans="1:20" ht="45.75" customHeight="1" x14ac:dyDescent="0.25">
      <c r="A1054" s="27" t="s">
        <v>1796</v>
      </c>
      <c r="B1054" s="28">
        <v>47</v>
      </c>
      <c r="C1054" s="29" t="s">
        <v>2696</v>
      </c>
      <c r="D1054" s="29" t="s">
        <v>2697</v>
      </c>
      <c r="E1054" s="29">
        <v>89277360530</v>
      </c>
      <c r="F1054" s="29" t="s">
        <v>2698</v>
      </c>
      <c r="G1054" s="29" t="s">
        <v>2699</v>
      </c>
      <c r="H1054" s="29"/>
      <c r="I1054" s="18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</row>
    <row r="1055" spans="1:20" ht="15.75" hidden="1" customHeight="1" x14ac:dyDescent="0.25">
      <c r="A1055" s="27"/>
      <c r="B1055" s="28"/>
      <c r="C1055" s="29"/>
      <c r="D1055" s="29"/>
      <c r="E1055" s="29"/>
      <c r="F1055" s="29"/>
      <c r="G1055" s="29"/>
      <c r="H1055" s="29"/>
      <c r="I1055" s="18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</row>
    <row r="1056" spans="1:20" ht="15.75" hidden="1" customHeight="1" x14ac:dyDescent="0.25">
      <c r="A1056" s="27"/>
      <c r="B1056" s="28"/>
      <c r="C1056" s="29"/>
      <c r="D1056" s="29"/>
      <c r="E1056" s="29"/>
      <c r="F1056" s="29"/>
      <c r="G1056" s="29"/>
      <c r="H1056" s="29"/>
      <c r="I1056" s="18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</row>
    <row r="1057" spans="1:20" ht="45.75" customHeight="1" x14ac:dyDescent="0.25">
      <c r="A1057" s="27" t="s">
        <v>1796</v>
      </c>
      <c r="B1057" s="28">
        <v>48</v>
      </c>
      <c r="C1057" s="29" t="s">
        <v>2700</v>
      </c>
      <c r="D1057" s="29" t="s">
        <v>2701</v>
      </c>
      <c r="E1057" s="29">
        <v>89276860731</v>
      </c>
      <c r="F1057" s="29" t="s">
        <v>2702</v>
      </c>
      <c r="G1057" s="29" t="s">
        <v>2703</v>
      </c>
      <c r="H1057" s="29"/>
      <c r="I1057" s="18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</row>
    <row r="1058" spans="1:20" ht="15.75" hidden="1" customHeight="1" x14ac:dyDescent="0.25">
      <c r="A1058" s="27"/>
      <c r="B1058" s="28"/>
      <c r="C1058" s="29"/>
      <c r="D1058" s="29"/>
      <c r="E1058" s="29"/>
      <c r="F1058" s="29"/>
      <c r="G1058" s="29"/>
      <c r="H1058" s="29"/>
      <c r="I1058" s="18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</row>
    <row r="1059" spans="1:20" ht="45.75" customHeight="1" x14ac:dyDescent="0.25">
      <c r="A1059" s="27" t="s">
        <v>1796</v>
      </c>
      <c r="B1059" s="28">
        <v>49</v>
      </c>
      <c r="C1059" s="29" t="s">
        <v>2704</v>
      </c>
      <c r="D1059" s="29" t="s">
        <v>2705</v>
      </c>
      <c r="E1059" s="29">
        <v>89270137393</v>
      </c>
      <c r="F1059" s="29" t="s">
        <v>2706</v>
      </c>
      <c r="G1059" s="29" t="s">
        <v>2707</v>
      </c>
      <c r="H1059" s="29"/>
      <c r="I1059" s="18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</row>
    <row r="1060" spans="1:20" ht="15.75" hidden="1" customHeight="1" x14ac:dyDescent="0.25">
      <c r="A1060" s="27"/>
      <c r="B1060" s="28"/>
      <c r="C1060" s="29"/>
      <c r="D1060" s="29"/>
      <c r="E1060" s="29"/>
      <c r="F1060" s="29"/>
      <c r="G1060" s="29"/>
      <c r="H1060" s="29"/>
      <c r="I1060" s="18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</row>
    <row r="1061" spans="1:20" ht="34.5" customHeight="1" x14ac:dyDescent="0.25">
      <c r="A1061" s="27" t="s">
        <v>1796</v>
      </c>
      <c r="B1061" s="28">
        <v>50</v>
      </c>
      <c r="C1061" s="29" t="s">
        <v>2708</v>
      </c>
      <c r="D1061" s="29" t="s">
        <v>2709</v>
      </c>
      <c r="E1061" s="29">
        <v>89874598568</v>
      </c>
      <c r="F1061" s="29" t="s">
        <v>2710</v>
      </c>
      <c r="G1061" s="29" t="s">
        <v>2711</v>
      </c>
      <c r="H1061" s="29"/>
      <c r="I1061" s="18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</row>
    <row r="1062" spans="1:20" ht="15.75" hidden="1" customHeight="1" x14ac:dyDescent="0.25">
      <c r="A1062" s="27"/>
      <c r="B1062" s="28"/>
      <c r="C1062" s="29"/>
      <c r="D1062" s="29"/>
      <c r="E1062" s="29" t="s">
        <v>2712</v>
      </c>
      <c r="F1062" s="29"/>
      <c r="G1062" s="29"/>
      <c r="H1062" s="29"/>
      <c r="I1062" s="18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</row>
    <row r="1063" spans="1:20" ht="57" customHeight="1" x14ac:dyDescent="0.25">
      <c r="A1063" s="27" t="s">
        <v>1796</v>
      </c>
      <c r="B1063" s="28">
        <v>51</v>
      </c>
      <c r="C1063" s="29" t="s">
        <v>2713</v>
      </c>
      <c r="D1063" s="29" t="s">
        <v>2709</v>
      </c>
      <c r="E1063" s="29">
        <v>89874598568</v>
      </c>
      <c r="F1063" s="29" t="s">
        <v>2710</v>
      </c>
      <c r="G1063" s="29" t="s">
        <v>2714</v>
      </c>
      <c r="H1063" s="29"/>
      <c r="I1063" s="18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</row>
    <row r="1064" spans="1:20" ht="15.75" hidden="1" customHeight="1" x14ac:dyDescent="0.25">
      <c r="A1064" s="27"/>
      <c r="B1064" s="28"/>
      <c r="C1064" s="29"/>
      <c r="D1064" s="29"/>
      <c r="E1064" s="29"/>
      <c r="F1064" s="29"/>
      <c r="G1064" s="29"/>
      <c r="H1064" s="29"/>
      <c r="I1064" s="18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</row>
    <row r="1065" spans="1:20" ht="15.75" hidden="1" customHeight="1" x14ac:dyDescent="0.25">
      <c r="A1065" s="27"/>
      <c r="B1065" s="28"/>
      <c r="C1065" s="29"/>
      <c r="D1065" s="29"/>
      <c r="E1065" s="29"/>
      <c r="F1065" s="29"/>
      <c r="G1065" s="29"/>
      <c r="H1065" s="29"/>
      <c r="I1065" s="18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</row>
    <row r="1066" spans="1:20" ht="57" customHeight="1" x14ac:dyDescent="0.25">
      <c r="A1066" s="27" t="s">
        <v>1796</v>
      </c>
      <c r="B1066" s="28" t="s">
        <v>1150</v>
      </c>
      <c r="C1066" s="29" t="s">
        <v>2715</v>
      </c>
      <c r="D1066" s="29" t="s">
        <v>2716</v>
      </c>
      <c r="E1066" s="29">
        <v>88466022195</v>
      </c>
      <c r="F1066" s="29" t="s">
        <v>2717</v>
      </c>
      <c r="G1066" s="29" t="s">
        <v>2718</v>
      </c>
      <c r="H1066" s="29"/>
      <c r="I1066" s="18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</row>
    <row r="1067" spans="1:20" ht="15.75" hidden="1" customHeight="1" x14ac:dyDescent="0.25">
      <c r="A1067" s="27"/>
      <c r="B1067" s="28"/>
      <c r="C1067" s="29"/>
      <c r="D1067" s="29"/>
      <c r="E1067" s="29"/>
      <c r="F1067" s="29"/>
      <c r="G1067" s="29"/>
      <c r="H1067" s="29"/>
      <c r="I1067" s="18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</row>
    <row r="1068" spans="1:20" ht="45.75" customHeight="1" x14ac:dyDescent="0.25">
      <c r="A1068" s="27" t="s">
        <v>1796</v>
      </c>
      <c r="B1068" s="28" t="s">
        <v>1159</v>
      </c>
      <c r="C1068" s="29" t="s">
        <v>2719</v>
      </c>
      <c r="D1068" s="29" t="s">
        <v>2720</v>
      </c>
      <c r="E1068" s="29">
        <v>88466123273</v>
      </c>
      <c r="F1068" s="29" t="s">
        <v>2721</v>
      </c>
      <c r="G1068" s="29" t="s">
        <v>2722</v>
      </c>
      <c r="H1068" s="29"/>
      <c r="I1068" s="18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</row>
    <row r="1069" spans="1:20" ht="15.75" hidden="1" customHeight="1" x14ac:dyDescent="0.25">
      <c r="A1069" s="27"/>
      <c r="B1069" s="28"/>
      <c r="C1069" s="29"/>
      <c r="D1069" s="29"/>
      <c r="E1069" s="29"/>
      <c r="F1069" s="29"/>
      <c r="G1069" s="29"/>
      <c r="H1069" s="29"/>
      <c r="I1069" s="18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</row>
    <row r="1070" spans="1:20" ht="45.75" customHeight="1" x14ac:dyDescent="0.25">
      <c r="A1070" s="27" t="s">
        <v>1796</v>
      </c>
      <c r="B1070" s="28" t="s">
        <v>1279</v>
      </c>
      <c r="C1070" s="29" t="s">
        <v>2723</v>
      </c>
      <c r="D1070" s="29" t="s">
        <v>2724</v>
      </c>
      <c r="E1070" s="29" t="s">
        <v>2725</v>
      </c>
      <c r="F1070" s="29" t="s">
        <v>2726</v>
      </c>
      <c r="G1070" s="29" t="s">
        <v>2727</v>
      </c>
      <c r="H1070" s="43" t="s">
        <v>2728</v>
      </c>
      <c r="I1070" s="18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</row>
    <row r="1071" spans="1:20" ht="15.75" hidden="1" customHeight="1" x14ac:dyDescent="0.25">
      <c r="A1071" s="27"/>
      <c r="B1071" s="28"/>
      <c r="C1071" s="29"/>
      <c r="D1071" s="29"/>
      <c r="E1071" s="29">
        <v>89277830087</v>
      </c>
      <c r="F1071" s="29"/>
      <c r="G1071" s="29"/>
      <c r="H1071" s="29"/>
      <c r="I1071" s="18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</row>
    <row r="1072" spans="1:20" ht="15.75" hidden="1" customHeight="1" x14ac:dyDescent="0.25">
      <c r="A1072" s="27"/>
      <c r="B1072" s="28"/>
      <c r="C1072" s="29"/>
      <c r="D1072" s="29"/>
      <c r="E1072" s="29"/>
      <c r="F1072" s="29"/>
      <c r="G1072" s="29"/>
      <c r="H1072" s="29"/>
      <c r="I1072" s="18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</row>
    <row r="1073" spans="1:20" ht="34.5" customHeight="1" x14ac:dyDescent="0.25">
      <c r="A1073" s="27" t="s">
        <v>1796</v>
      </c>
      <c r="B1073" s="28" t="s">
        <v>1310</v>
      </c>
      <c r="C1073" s="29" t="s">
        <v>2729</v>
      </c>
      <c r="D1073" s="29" t="s">
        <v>2730</v>
      </c>
      <c r="E1073" s="29"/>
      <c r="F1073" s="29" t="s">
        <v>2731</v>
      </c>
      <c r="G1073" s="29" t="s">
        <v>2732</v>
      </c>
      <c r="H1073" s="37" t="str">
        <f>HYPERLINK("http://vuit.ru/event/index.php?id=18659","http://vuit.ru/event/index.php?id=18659")</f>
        <v>http://vuit.ru/event/index.php?id=18659</v>
      </c>
      <c r="I1073" s="18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</row>
    <row r="1074" spans="1:20" ht="15.75" hidden="1" customHeight="1" x14ac:dyDescent="0.25">
      <c r="A1074" s="27"/>
      <c r="B1074" s="28"/>
      <c r="C1074" s="29"/>
      <c r="D1074" s="29"/>
      <c r="E1074" s="29" t="s">
        <v>2733</v>
      </c>
      <c r="F1074" s="29"/>
      <c r="G1074" s="29"/>
      <c r="H1074" s="38"/>
      <c r="I1074" s="18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</row>
    <row r="1075" spans="1:20" ht="15.75" hidden="1" customHeight="1" x14ac:dyDescent="0.25">
      <c r="A1075" s="27"/>
      <c r="B1075" s="28"/>
      <c r="C1075" s="29"/>
      <c r="D1075" s="29"/>
      <c r="E1075" s="29">
        <v>79279085811</v>
      </c>
      <c r="F1075" s="29"/>
      <c r="G1075" s="29"/>
      <c r="H1075" s="38"/>
      <c r="I1075" s="18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</row>
    <row r="1076" spans="1:20" ht="15.75" customHeight="1" x14ac:dyDescent="0.25">
      <c r="A1076" s="27" t="s">
        <v>1796</v>
      </c>
      <c r="B1076" s="28" t="s">
        <v>1320</v>
      </c>
      <c r="C1076" s="29" t="s">
        <v>2734</v>
      </c>
      <c r="D1076" s="29" t="s">
        <v>2735</v>
      </c>
      <c r="E1076" s="38">
        <v>481748</v>
      </c>
      <c r="F1076" s="29" t="s">
        <v>2736</v>
      </c>
      <c r="G1076" s="29">
        <v>445020</v>
      </c>
      <c r="H1076" s="29"/>
      <c r="I1076" s="18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</row>
    <row r="1077" spans="1:20" ht="22.5" hidden="1" customHeight="1" x14ac:dyDescent="0.25">
      <c r="A1077" s="27"/>
      <c r="B1077" s="28"/>
      <c r="C1077" s="29"/>
      <c r="D1077" s="29" t="s">
        <v>2737</v>
      </c>
      <c r="E1077" s="38"/>
      <c r="F1077" s="29"/>
      <c r="G1077" s="29" t="s">
        <v>2738</v>
      </c>
      <c r="H1077" s="29"/>
      <c r="I1077" s="18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</row>
    <row r="1078" spans="1:20" ht="23.25" hidden="1" customHeight="1" x14ac:dyDescent="0.25">
      <c r="A1078" s="27"/>
      <c r="B1078" s="28"/>
      <c r="C1078" s="29"/>
      <c r="D1078" s="32"/>
      <c r="E1078" s="38"/>
      <c r="F1078" s="29"/>
      <c r="G1078" s="29" t="s">
        <v>2739</v>
      </c>
      <c r="H1078" s="29"/>
      <c r="I1078" s="18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</row>
    <row r="1079" spans="1:20" ht="33.75" customHeight="1" x14ac:dyDescent="0.25">
      <c r="A1079" s="27" t="s">
        <v>1796</v>
      </c>
      <c r="B1079" s="28" t="s">
        <v>1336</v>
      </c>
      <c r="C1079" s="29" t="s">
        <v>2740</v>
      </c>
      <c r="D1079" s="29" t="s">
        <v>2741</v>
      </c>
      <c r="E1079" s="38">
        <v>89276874009</v>
      </c>
      <c r="F1079" s="37" t="str">
        <f>HYPERLINK("mailto:domik_081971@mail.ru","domik_081971@mail.ru")</f>
        <v>domik_081971@mail.ru</v>
      </c>
      <c r="G1079" s="29" t="s">
        <v>2742</v>
      </c>
      <c r="H1079" s="37" t="str">
        <f>HYPERLINK("http://kloc2.ru/DswMedia/obraz_achcija.doc","http://kloc2.ru/DswMedia/obraz_achcija.doc
")</f>
        <v xml:space="preserve">http://kloc2.ru/DswMedia/obraz_achcija.doc
</v>
      </c>
      <c r="I1079" s="18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</row>
    <row r="1080" spans="1:20" ht="15.75" hidden="1" customHeight="1" x14ac:dyDescent="0.25">
      <c r="A1080" s="27"/>
      <c r="B1080" s="28"/>
      <c r="C1080" s="29"/>
      <c r="D1080" s="29"/>
      <c r="E1080" s="38"/>
      <c r="F1080" s="38"/>
      <c r="G1080" s="29"/>
      <c r="H1080" s="38"/>
      <c r="I1080" s="18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</row>
    <row r="1081" spans="1:20" ht="33.75" customHeight="1" x14ac:dyDescent="0.25">
      <c r="A1081" s="27" t="s">
        <v>1796</v>
      </c>
      <c r="B1081" s="28" t="s">
        <v>1355</v>
      </c>
      <c r="C1081" s="29" t="s">
        <v>2743</v>
      </c>
      <c r="D1081" s="29" t="s">
        <v>2493</v>
      </c>
      <c r="E1081" s="29" t="s">
        <v>2744</v>
      </c>
      <c r="F1081" s="37" t="str">
        <f>HYPERLINK("mailto:elena-22s@mail.ru","elena-22s@mail.ru")</f>
        <v>elena-22s@mail.ru</v>
      </c>
      <c r="G1081" s="29" t="s">
        <v>2745</v>
      </c>
      <c r="H1081" s="38" t="s">
        <v>2746</v>
      </c>
      <c r="I1081" s="18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</row>
    <row r="1082" spans="1:20" ht="15.75" hidden="1" customHeight="1" x14ac:dyDescent="0.25">
      <c r="A1082" s="27"/>
      <c r="B1082" s="28"/>
      <c r="C1082" s="29"/>
      <c r="D1082" s="29"/>
      <c r="E1082" s="29"/>
      <c r="F1082" s="38"/>
      <c r="G1082" s="29"/>
      <c r="H1082" s="38"/>
      <c r="I1082" s="18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</row>
    <row r="1083" spans="1:20" ht="101.25" customHeight="1" x14ac:dyDescent="0.25">
      <c r="A1083" s="33" t="s">
        <v>1796</v>
      </c>
      <c r="B1083" s="34" t="s">
        <v>1377</v>
      </c>
      <c r="C1083" s="35" t="s">
        <v>2747</v>
      </c>
      <c r="D1083" s="35" t="s">
        <v>2748</v>
      </c>
      <c r="E1083" s="35" t="s">
        <v>2749</v>
      </c>
      <c r="F1083" s="46" t="str">
        <f>HYPERLINK("mailto:moubogsc@mail.ru","moubogsc@mail.ru")</f>
        <v>moubogsc@mail.ru</v>
      </c>
      <c r="G1083" s="35" t="s">
        <v>2750</v>
      </c>
      <c r="H1083" s="46" t="str">
        <f>HYPERLINK("http://bogatoe-sosh.ru/joomla/index.php?option=com_content&amp;view=article&amp;id=540:2016-10-31-18-34-36&amp;catid=54:2016-10-31-18-23-59","http://bogatoe-sosh.ru/joomla/index.php?option=com_content&amp;view=article&amp;id=540:2016-10-31-18-34-36&amp;catid=54:2016-10-31-18-23-59")</f>
        <v>http://bogatoe-sosh.ru/joomla/index.php?option=com_content&amp;view=article&amp;id=540:2016-10-31-18-34-36&amp;catid=54:2016-10-31-18-23-59</v>
      </c>
      <c r="I1083" s="19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</row>
    <row r="1084" spans="1:20" ht="15.75" hidden="1" customHeight="1" x14ac:dyDescent="0.25">
      <c r="A1084" s="27"/>
      <c r="B1084" s="28"/>
      <c r="C1084" s="29"/>
      <c r="D1084" s="29"/>
      <c r="E1084" s="29"/>
      <c r="F1084" s="38"/>
      <c r="G1084" s="29"/>
      <c r="H1084" s="38"/>
      <c r="I1084" s="18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</row>
    <row r="1085" spans="1:20" ht="15.75" customHeight="1" x14ac:dyDescent="0.25">
      <c r="A1085" s="27" t="s">
        <v>1796</v>
      </c>
      <c r="B1085" s="28" t="s">
        <v>1471</v>
      </c>
      <c r="C1085" s="29" t="s">
        <v>2751</v>
      </c>
      <c r="D1085" s="29" t="s">
        <v>2752</v>
      </c>
      <c r="E1085" s="29"/>
      <c r="F1085" s="38" t="s">
        <v>2753</v>
      </c>
      <c r="G1085" s="29" t="s">
        <v>2754</v>
      </c>
      <c r="H1085" s="38"/>
      <c r="I1085" s="18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</row>
    <row r="1086" spans="1:20" ht="15.75" customHeight="1" x14ac:dyDescent="0.25">
      <c r="A1086" s="27" t="s">
        <v>1796</v>
      </c>
      <c r="B1086" s="28" t="s">
        <v>1471</v>
      </c>
      <c r="C1086" s="29" t="s">
        <v>2755</v>
      </c>
      <c r="D1086" s="29" t="s">
        <v>2756</v>
      </c>
      <c r="E1086" s="29" t="s">
        <v>2757</v>
      </c>
      <c r="F1086" s="46" t="str">
        <f>HYPERLINK("mailto:Mar050278@yandex.ru","Mar050278@yandex.ru")</f>
        <v>Mar050278@yandex.ru</v>
      </c>
      <c r="G1086" s="29" t="s">
        <v>2758</v>
      </c>
      <c r="H1086" s="38" t="s">
        <v>2759</v>
      </c>
      <c r="I1086" s="18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</row>
    <row r="1087" spans="1:20" ht="15.75" hidden="1" customHeight="1" x14ac:dyDescent="0.25">
      <c r="A1087" s="27"/>
      <c r="B1087" s="28"/>
      <c r="C1087" s="29"/>
      <c r="D1087" s="29"/>
      <c r="E1087" s="29"/>
      <c r="F1087" s="38"/>
      <c r="G1087" s="29"/>
      <c r="H1087" s="38"/>
      <c r="I1087" s="18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</row>
    <row r="1088" spans="1:20" ht="34.5" customHeight="1" x14ac:dyDescent="0.25">
      <c r="A1088" s="27" t="s">
        <v>1895</v>
      </c>
      <c r="B1088" s="28" t="s">
        <v>9</v>
      </c>
      <c r="C1088" s="29" t="s">
        <v>2760</v>
      </c>
      <c r="D1088" s="29" t="s">
        <v>2761</v>
      </c>
      <c r="E1088" s="29" t="s">
        <v>2762</v>
      </c>
      <c r="F1088" s="75"/>
      <c r="G1088" s="29" t="s">
        <v>2763</v>
      </c>
      <c r="H1088" s="29"/>
      <c r="I1088" s="3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</row>
    <row r="1089" spans="1:20" ht="15.75" hidden="1" customHeight="1" x14ac:dyDescent="0.25">
      <c r="A1089" s="27"/>
      <c r="B1089" s="28"/>
      <c r="C1089" s="29"/>
      <c r="D1089" s="29"/>
      <c r="E1089" s="29" t="s">
        <v>2764</v>
      </c>
      <c r="F1089" s="75"/>
      <c r="G1089" s="29"/>
      <c r="H1089" s="29"/>
      <c r="I1089" s="3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</row>
    <row r="1090" spans="1:20" ht="57" customHeight="1" x14ac:dyDescent="0.25">
      <c r="A1090" s="27" t="s">
        <v>1895</v>
      </c>
      <c r="B1090" s="28" t="s">
        <v>17</v>
      </c>
      <c r="C1090" s="29" t="s">
        <v>2765</v>
      </c>
      <c r="D1090" s="29" t="s">
        <v>2766</v>
      </c>
      <c r="E1090" s="29"/>
      <c r="F1090" s="29" t="s">
        <v>2767</v>
      </c>
      <c r="G1090" s="29" t="s">
        <v>2768</v>
      </c>
      <c r="H1090" s="29"/>
      <c r="I1090" s="3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</row>
    <row r="1091" spans="1:20" ht="15.75" hidden="1" customHeight="1" x14ac:dyDescent="0.25">
      <c r="A1091" s="27"/>
      <c r="B1091" s="28"/>
      <c r="C1091" s="29"/>
      <c r="D1091" s="29"/>
      <c r="E1091" s="29">
        <v>79531522191</v>
      </c>
      <c r="F1091" s="29"/>
      <c r="G1091" s="29"/>
      <c r="H1091" s="29"/>
      <c r="I1091" s="3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</row>
    <row r="1092" spans="1:20" ht="34.5" customHeight="1" x14ac:dyDescent="0.25">
      <c r="A1092" s="27" t="s">
        <v>1895</v>
      </c>
      <c r="B1092" s="28" t="s">
        <v>24</v>
      </c>
      <c r="C1092" s="29" t="s">
        <v>2769</v>
      </c>
      <c r="D1092" s="29" t="s">
        <v>2770</v>
      </c>
      <c r="E1092" s="29" t="s">
        <v>2771</v>
      </c>
      <c r="F1092" s="29" t="s">
        <v>2772</v>
      </c>
      <c r="G1092" s="29" t="s">
        <v>2773</v>
      </c>
      <c r="H1092" s="29"/>
      <c r="I1092" s="3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</row>
    <row r="1093" spans="1:20" ht="15.75" hidden="1" customHeight="1" x14ac:dyDescent="0.25">
      <c r="A1093" s="27"/>
      <c r="B1093" s="28"/>
      <c r="C1093" s="29"/>
      <c r="D1093" s="29"/>
      <c r="E1093" s="29" t="s">
        <v>2774</v>
      </c>
      <c r="F1093" s="29"/>
      <c r="G1093" s="29"/>
      <c r="H1093" s="29"/>
      <c r="I1093" s="3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</row>
    <row r="1094" spans="1:20" ht="15.75" hidden="1" customHeight="1" x14ac:dyDescent="0.25">
      <c r="A1094" s="27"/>
      <c r="B1094" s="28"/>
      <c r="C1094" s="29"/>
      <c r="D1094" s="29"/>
      <c r="E1094" s="29"/>
      <c r="F1094" s="29"/>
      <c r="G1094" s="29"/>
      <c r="H1094" s="29"/>
      <c r="I1094" s="3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</row>
    <row r="1095" spans="1:20" ht="45.75" customHeight="1" x14ac:dyDescent="0.25">
      <c r="A1095" s="27" t="s">
        <v>1895</v>
      </c>
      <c r="B1095" s="28" t="s">
        <v>29</v>
      </c>
      <c r="C1095" s="29" t="s">
        <v>2775</v>
      </c>
      <c r="D1095" s="29" t="s">
        <v>2776</v>
      </c>
      <c r="E1095" s="29" t="s">
        <v>2777</v>
      </c>
      <c r="F1095" s="29" t="s">
        <v>2778</v>
      </c>
      <c r="G1095" s="29" t="s">
        <v>2779</v>
      </c>
      <c r="H1095" s="29" t="s">
        <v>2780</v>
      </c>
      <c r="I1095" s="3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</row>
    <row r="1096" spans="1:20" ht="15.75" hidden="1" customHeight="1" x14ac:dyDescent="0.25">
      <c r="A1096" s="27"/>
      <c r="B1096" s="28"/>
      <c r="C1096" s="29"/>
      <c r="D1096" s="29"/>
      <c r="E1096" s="29"/>
      <c r="F1096" s="29"/>
      <c r="G1096" s="29"/>
      <c r="H1096" s="29"/>
      <c r="I1096" s="3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</row>
    <row r="1097" spans="1:20" ht="15.75" hidden="1" customHeight="1" x14ac:dyDescent="0.25">
      <c r="A1097" s="27"/>
      <c r="B1097" s="28"/>
      <c r="C1097" s="29"/>
      <c r="D1097" s="29"/>
      <c r="E1097" s="29"/>
      <c r="F1097" s="29"/>
      <c r="G1097" s="29"/>
      <c r="H1097" s="29"/>
      <c r="I1097" s="3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</row>
    <row r="1098" spans="1:20" ht="22.5" customHeight="1" x14ac:dyDescent="0.25">
      <c r="A1098" s="27" t="s">
        <v>1895</v>
      </c>
      <c r="B1098" s="28" t="s">
        <v>34</v>
      </c>
      <c r="C1098" s="29" t="s">
        <v>2781</v>
      </c>
      <c r="D1098" s="29" t="s">
        <v>2782</v>
      </c>
      <c r="E1098" s="29" t="s">
        <v>2783</v>
      </c>
      <c r="F1098" s="29" t="s">
        <v>2784</v>
      </c>
      <c r="G1098" s="29" t="s">
        <v>2785</v>
      </c>
      <c r="H1098" s="29"/>
      <c r="I1098" s="3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</row>
    <row r="1099" spans="1:20" ht="15.75" hidden="1" customHeight="1" x14ac:dyDescent="0.25">
      <c r="A1099" s="27"/>
      <c r="B1099" s="28"/>
      <c r="C1099" s="29"/>
      <c r="D1099" s="29"/>
      <c r="E1099" s="29" t="s">
        <v>2786</v>
      </c>
      <c r="F1099" s="29"/>
      <c r="G1099" s="29"/>
      <c r="H1099" s="29"/>
      <c r="I1099" s="3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</row>
    <row r="1100" spans="1:20" ht="15.75" hidden="1" customHeight="1" x14ac:dyDescent="0.25">
      <c r="A1100" s="27"/>
      <c r="B1100" s="28"/>
      <c r="C1100" s="29"/>
      <c r="D1100" s="29"/>
      <c r="E1100" s="29"/>
      <c r="F1100" s="29"/>
      <c r="G1100" s="29"/>
      <c r="H1100" s="29"/>
      <c r="I1100" s="3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</row>
    <row r="1101" spans="1:20" ht="68.25" customHeight="1" x14ac:dyDescent="0.25">
      <c r="A1101" s="27" t="s">
        <v>1895</v>
      </c>
      <c r="B1101" s="28" t="s">
        <v>69</v>
      </c>
      <c r="C1101" s="29" t="s">
        <v>2787</v>
      </c>
      <c r="D1101" s="29" t="s">
        <v>2788</v>
      </c>
      <c r="E1101" s="29" t="s">
        <v>2789</v>
      </c>
      <c r="F1101" s="29" t="s">
        <v>2790</v>
      </c>
      <c r="G1101" s="29" t="s">
        <v>2785</v>
      </c>
      <c r="H1101" s="29"/>
      <c r="I1101" s="3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</row>
    <row r="1102" spans="1:20" ht="15.75" hidden="1" customHeight="1" x14ac:dyDescent="0.25">
      <c r="A1102" s="27"/>
      <c r="B1102" s="28"/>
      <c r="C1102" s="29"/>
      <c r="D1102" s="29"/>
      <c r="E1102" s="29" t="s">
        <v>2791</v>
      </c>
      <c r="F1102" s="29"/>
      <c r="G1102" s="29"/>
      <c r="H1102" s="29"/>
      <c r="I1102" s="3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</row>
    <row r="1103" spans="1:20" ht="15.75" hidden="1" customHeight="1" x14ac:dyDescent="0.25">
      <c r="A1103" s="27"/>
      <c r="B1103" s="28"/>
      <c r="C1103" s="29"/>
      <c r="D1103" s="29"/>
      <c r="E1103" s="29"/>
      <c r="F1103" s="29"/>
      <c r="G1103" s="29"/>
      <c r="H1103" s="29"/>
      <c r="I1103" s="3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</row>
    <row r="1104" spans="1:20" ht="22.5" customHeight="1" x14ac:dyDescent="0.25">
      <c r="A1104" s="27" t="s">
        <v>1895</v>
      </c>
      <c r="B1104" s="28" t="s">
        <v>110</v>
      </c>
      <c r="C1104" s="29" t="s">
        <v>2792</v>
      </c>
      <c r="D1104" s="29" t="s">
        <v>2793</v>
      </c>
      <c r="E1104" s="29" t="s">
        <v>2794</v>
      </c>
      <c r="F1104" s="29" t="s">
        <v>2784</v>
      </c>
      <c r="G1104" s="29" t="s">
        <v>2795</v>
      </c>
      <c r="H1104" s="29"/>
      <c r="I1104" s="3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</row>
    <row r="1105" spans="1:20" ht="15.75" hidden="1" customHeight="1" x14ac:dyDescent="0.25">
      <c r="A1105" s="27"/>
      <c r="B1105" s="28"/>
      <c r="C1105" s="29"/>
      <c r="D1105" s="29"/>
      <c r="E1105" s="29">
        <v>89818729445</v>
      </c>
      <c r="F1105" s="29"/>
      <c r="G1105" s="29"/>
      <c r="H1105" s="29"/>
      <c r="I1105" s="3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</row>
    <row r="1106" spans="1:20" ht="15.75" hidden="1" customHeight="1" x14ac:dyDescent="0.25">
      <c r="A1106" s="27"/>
      <c r="B1106" s="28"/>
      <c r="C1106" s="29"/>
      <c r="D1106" s="29"/>
      <c r="E1106" s="29"/>
      <c r="F1106" s="29"/>
      <c r="G1106" s="29"/>
      <c r="H1106" s="29"/>
      <c r="I1106" s="3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</row>
    <row r="1107" spans="1:20" ht="34.5" customHeight="1" x14ac:dyDescent="0.25">
      <c r="A1107" s="27" t="s">
        <v>1895</v>
      </c>
      <c r="B1107" s="28" t="s">
        <v>346</v>
      </c>
      <c r="C1107" s="29" t="s">
        <v>2796</v>
      </c>
      <c r="D1107" s="29" t="s">
        <v>2797</v>
      </c>
      <c r="E1107" s="29">
        <v>89219893505</v>
      </c>
      <c r="F1107" s="30" t="str">
        <f>HYPERLINK("mailto:rech_n_i@school655.ru","rech_n_i@school655.ru")</f>
        <v>rech_n_i@school655.ru</v>
      </c>
      <c r="G1107" s="29" t="s">
        <v>2798</v>
      </c>
      <c r="H1107" s="30"/>
      <c r="I1107" s="3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</row>
    <row r="1108" spans="1:20" ht="15.75" hidden="1" customHeight="1" x14ac:dyDescent="0.25">
      <c r="A1108" s="27"/>
      <c r="B1108" s="28"/>
      <c r="C1108" s="29"/>
      <c r="D1108" s="29"/>
      <c r="E1108" s="29"/>
      <c r="F1108" s="30"/>
      <c r="G1108" s="29"/>
      <c r="H1108" s="30"/>
      <c r="I1108" s="3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</row>
    <row r="1109" spans="1:20" ht="33.75" customHeight="1" x14ac:dyDescent="0.25">
      <c r="A1109" s="27" t="s">
        <v>1895</v>
      </c>
      <c r="B1109" s="28" t="s">
        <v>351</v>
      </c>
      <c r="C1109" s="29" t="s">
        <v>2799</v>
      </c>
      <c r="D1109" s="29" t="s">
        <v>2800</v>
      </c>
      <c r="E1109" s="29"/>
      <c r="F1109" s="29" t="s">
        <v>2801</v>
      </c>
      <c r="G1109" s="29" t="s">
        <v>2802</v>
      </c>
      <c r="H1109" s="29"/>
      <c r="I1109" s="3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</row>
    <row r="1110" spans="1:20" ht="15.75" hidden="1" customHeight="1" x14ac:dyDescent="0.25">
      <c r="A1110" s="27"/>
      <c r="B1110" s="28"/>
      <c r="C1110" s="29" t="s">
        <v>2803</v>
      </c>
      <c r="D1110" s="29"/>
      <c r="E1110" s="29"/>
      <c r="F1110" s="29"/>
      <c r="G1110" s="29"/>
      <c r="H1110" s="29"/>
      <c r="I1110" s="3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</row>
    <row r="1111" spans="1:20" ht="34.5" customHeight="1" x14ac:dyDescent="0.25">
      <c r="A1111" s="27" t="s">
        <v>1895</v>
      </c>
      <c r="B1111" s="28">
        <v>10</v>
      </c>
      <c r="C1111" s="29" t="s">
        <v>2804</v>
      </c>
      <c r="D1111" s="29" t="s">
        <v>2805</v>
      </c>
      <c r="E1111" s="29" t="s">
        <v>2806</v>
      </c>
      <c r="F1111" s="30" t="str">
        <f>HYPERLINK("mailto:stpetergof-lib@yandex.ru","stpetergof-lib@yandex.ru")</f>
        <v>stpetergof-lib@yandex.ru</v>
      </c>
      <c r="G1111" s="29" t="s">
        <v>2807</v>
      </c>
      <c r="H1111" s="46" t="str">
        <f>HYPERLINK("https://vk.com/bibl.gushina?w=wall-48923978_2911%2Fall","https://vk.com/bibl.gushina?w=wall-48923978_2911%2Fall ")</f>
        <v xml:space="preserve">https://vk.com/bibl.gushina?w=wall-48923978_2911%2Fall </v>
      </c>
      <c r="I1111" s="3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</row>
    <row r="1112" spans="1:20" ht="33.75" customHeight="1" x14ac:dyDescent="0.25">
      <c r="A1112" s="27" t="s">
        <v>1895</v>
      </c>
      <c r="B1112" s="28" t="s">
        <v>359</v>
      </c>
      <c r="C1112" s="29" t="s">
        <v>2808</v>
      </c>
      <c r="D1112" s="29" t="s">
        <v>2809</v>
      </c>
      <c r="E1112" s="29"/>
      <c r="F1112" s="30"/>
      <c r="G1112" s="29"/>
      <c r="H1112" s="30"/>
      <c r="I1112" s="3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</row>
    <row r="1113" spans="1:20" ht="15.75" hidden="1" customHeight="1" x14ac:dyDescent="0.25">
      <c r="A1113" s="27"/>
      <c r="B1113" s="28"/>
      <c r="C1113" s="29"/>
      <c r="D1113" s="29"/>
      <c r="E1113" s="29"/>
      <c r="F1113" s="30"/>
      <c r="G1113" s="29"/>
      <c r="H1113" s="30"/>
      <c r="I1113" s="3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</row>
    <row r="1114" spans="1:20" ht="15.75" hidden="1" customHeight="1" x14ac:dyDescent="0.25">
      <c r="A1114" s="27"/>
      <c r="B1114" s="28"/>
      <c r="C1114" s="29"/>
      <c r="D1114" s="29"/>
      <c r="E1114" s="29"/>
      <c r="F1114" s="30"/>
      <c r="G1114" s="29"/>
      <c r="H1114" s="30"/>
      <c r="I1114" s="3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</row>
    <row r="1115" spans="1:20" ht="36.75" customHeight="1" x14ac:dyDescent="0.25">
      <c r="A1115" s="27" t="s">
        <v>1895</v>
      </c>
      <c r="B1115" s="28" t="s">
        <v>364</v>
      </c>
      <c r="C1115" s="29" t="s">
        <v>2810</v>
      </c>
      <c r="D1115" s="29" t="s">
        <v>2811</v>
      </c>
      <c r="E1115" s="29" t="s">
        <v>2812</v>
      </c>
      <c r="F1115" s="30" t="s">
        <v>2813</v>
      </c>
      <c r="G1115" s="29" t="s">
        <v>2814</v>
      </c>
      <c r="H1115" s="30"/>
      <c r="I1115" s="3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</row>
    <row r="1116" spans="1:20" ht="36.75" customHeight="1" x14ac:dyDescent="0.25">
      <c r="A1116" s="33" t="s">
        <v>1895</v>
      </c>
      <c r="B1116" s="34" t="s">
        <v>369</v>
      </c>
      <c r="C1116" s="35" t="s">
        <v>2815</v>
      </c>
      <c r="D1116" s="35" t="s">
        <v>2816</v>
      </c>
      <c r="E1116" s="76">
        <v>79215510224</v>
      </c>
      <c r="F1116" s="46" t="str">
        <f>HYPERLINK("mailto:elena_dzidzadze@mail.ru","elena_dzidzadze@mail.ru")</f>
        <v>elena_dzidzadze@mail.ru</v>
      </c>
      <c r="G1116" s="35" t="s">
        <v>2817</v>
      </c>
      <c r="H1116" s="46"/>
      <c r="I1116" s="5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</row>
    <row r="1117" spans="1:20" ht="36.75" hidden="1" customHeight="1" x14ac:dyDescent="0.25">
      <c r="A1117" s="27"/>
      <c r="B1117" s="28"/>
      <c r="C1117" s="29"/>
      <c r="D1117" s="29"/>
      <c r="E1117" s="29"/>
      <c r="F1117" s="30"/>
      <c r="G1117" s="29"/>
      <c r="H1117" s="30"/>
      <c r="I1117" s="3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</row>
    <row r="1118" spans="1:20" ht="36.75" customHeight="1" x14ac:dyDescent="0.25">
      <c r="A1118" s="27" t="s">
        <v>1895</v>
      </c>
      <c r="B1118" s="28" t="s">
        <v>374</v>
      </c>
      <c r="C1118" s="29" t="s">
        <v>2818</v>
      </c>
      <c r="D1118" s="29" t="s">
        <v>2819</v>
      </c>
      <c r="E1118" s="29" t="s">
        <v>2820</v>
      </c>
      <c r="F1118" s="37" t="str">
        <f>HYPERLINK("mailto:s427@ya.ru","s427@ya.ru")</f>
        <v>s427@ya.ru</v>
      </c>
      <c r="G1118" s="29" t="s">
        <v>2821</v>
      </c>
      <c r="H1118" s="30"/>
      <c r="I1118" s="3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</row>
    <row r="1119" spans="1:20" ht="36.75" hidden="1" customHeight="1" x14ac:dyDescent="0.25">
      <c r="A1119" s="27"/>
      <c r="B1119" s="28"/>
      <c r="C1119" s="29"/>
      <c r="D1119" s="29"/>
      <c r="E1119" s="29"/>
      <c r="F1119" s="38"/>
      <c r="G1119" s="29"/>
      <c r="H1119" s="30"/>
      <c r="I1119" s="3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</row>
    <row r="1120" spans="1:20" ht="45.75" customHeight="1" x14ac:dyDescent="0.25">
      <c r="A1120" s="27" t="s">
        <v>1895</v>
      </c>
      <c r="B1120" s="28" t="s">
        <v>381</v>
      </c>
      <c r="C1120" s="29" t="s">
        <v>2822</v>
      </c>
      <c r="D1120" s="29" t="s">
        <v>2823</v>
      </c>
      <c r="E1120" s="29" t="s">
        <v>2824</v>
      </c>
      <c r="F1120" s="29" t="s">
        <v>2825</v>
      </c>
      <c r="G1120" s="29" t="s">
        <v>2826</v>
      </c>
      <c r="H1120" s="43" t="s">
        <v>2827</v>
      </c>
      <c r="I1120" s="3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</row>
    <row r="1121" spans="1:20" ht="45.75" customHeight="1" x14ac:dyDescent="0.25">
      <c r="A1121" s="27" t="s">
        <v>1895</v>
      </c>
      <c r="B1121" s="28" t="s">
        <v>386</v>
      </c>
      <c r="C1121" s="77" t="s">
        <v>2828</v>
      </c>
      <c r="D1121" s="29" t="s">
        <v>2766</v>
      </c>
      <c r="E1121" s="29" t="s">
        <v>2829</v>
      </c>
      <c r="F1121" s="29" t="s">
        <v>2830</v>
      </c>
      <c r="G1121" s="29" t="s">
        <v>2831</v>
      </c>
      <c r="H1121" s="43" t="s">
        <v>2832</v>
      </c>
      <c r="I1121" s="3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</row>
    <row r="1122" spans="1:20" ht="45.75" customHeight="1" x14ac:dyDescent="0.25">
      <c r="A1122" s="33" t="s">
        <v>1895</v>
      </c>
      <c r="B1122" s="34" t="s">
        <v>391</v>
      </c>
      <c r="C1122" s="35" t="s">
        <v>2833</v>
      </c>
      <c r="D1122" s="35" t="s">
        <v>2834</v>
      </c>
      <c r="E1122" s="35" t="s">
        <v>2835</v>
      </c>
      <c r="F1122" s="35" t="s">
        <v>2836</v>
      </c>
      <c r="G1122" s="35" t="s">
        <v>2837</v>
      </c>
      <c r="H1122" s="35" t="s">
        <v>2838</v>
      </c>
      <c r="I1122" s="5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</row>
    <row r="1123" spans="1:20" ht="45.75" customHeight="1" x14ac:dyDescent="0.25">
      <c r="A1123" s="33" t="s">
        <v>1802</v>
      </c>
      <c r="B1123" s="34" t="s">
        <v>9</v>
      </c>
      <c r="C1123" s="35" t="s">
        <v>2839</v>
      </c>
      <c r="D1123" s="35" t="s">
        <v>2840</v>
      </c>
      <c r="E1123" s="35">
        <v>79271121284</v>
      </c>
      <c r="F1123" s="35" t="s">
        <v>2841</v>
      </c>
      <c r="G1123" s="35" t="s">
        <v>2842</v>
      </c>
      <c r="H1123" s="35"/>
      <c r="I1123" s="10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</row>
    <row r="1124" spans="1:20" ht="15.75" hidden="1" customHeight="1" x14ac:dyDescent="0.25">
      <c r="A1124" s="27"/>
      <c r="B1124" s="28"/>
      <c r="C1124" s="29"/>
      <c r="D1124" s="29"/>
      <c r="E1124" s="29" t="s">
        <v>2843</v>
      </c>
      <c r="F1124" s="29"/>
      <c r="G1124" s="29"/>
      <c r="H1124" s="29"/>
      <c r="I1124" s="3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</row>
    <row r="1125" spans="1:20" ht="15.75" hidden="1" customHeight="1" x14ac:dyDescent="0.25">
      <c r="A1125" s="27"/>
      <c r="B1125" s="28"/>
      <c r="C1125" s="29"/>
      <c r="D1125" s="29"/>
      <c r="E1125" s="29"/>
      <c r="F1125" s="29"/>
      <c r="G1125" s="29"/>
      <c r="H1125" s="29"/>
      <c r="I1125" s="3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</row>
    <row r="1126" spans="1:20" ht="34.5" customHeight="1" x14ac:dyDescent="0.25">
      <c r="A1126" s="27" t="s">
        <v>1802</v>
      </c>
      <c r="B1126" s="28" t="s">
        <v>17</v>
      </c>
      <c r="C1126" s="29" t="s">
        <v>2844</v>
      </c>
      <c r="D1126" s="29" t="s">
        <v>2845</v>
      </c>
      <c r="E1126" s="29">
        <v>79173212253</v>
      </c>
      <c r="F1126" s="29" t="s">
        <v>2846</v>
      </c>
      <c r="G1126" s="29" t="s">
        <v>2847</v>
      </c>
      <c r="H1126" s="29"/>
      <c r="I1126" s="3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</row>
    <row r="1127" spans="1:20" ht="15.75" hidden="1" customHeight="1" x14ac:dyDescent="0.25">
      <c r="A1127" s="27"/>
      <c r="B1127" s="28"/>
      <c r="C1127" s="29"/>
      <c r="D1127" s="29"/>
      <c r="E1127" s="29"/>
      <c r="F1127" s="29"/>
      <c r="G1127" s="29"/>
      <c r="H1127" s="29"/>
      <c r="I1127" s="3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</row>
    <row r="1128" spans="1:20" ht="33.75" customHeight="1" x14ac:dyDescent="0.25">
      <c r="A1128" s="33" t="s">
        <v>1802</v>
      </c>
      <c r="B1128" s="34" t="s">
        <v>24</v>
      </c>
      <c r="C1128" s="35" t="s">
        <v>2848</v>
      </c>
      <c r="D1128" s="35" t="s">
        <v>2849</v>
      </c>
      <c r="E1128" s="35" t="s">
        <v>2850</v>
      </c>
      <c r="F1128" s="35" t="s">
        <v>2851</v>
      </c>
      <c r="G1128" s="35" t="s">
        <v>2852</v>
      </c>
      <c r="H1128" s="37" t="str">
        <f>HYPERLINK("http://www.stgt.ru/","http://www.stgt.ru/")</f>
        <v>http://www.stgt.ru/</v>
      </c>
      <c r="I1128" s="10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</row>
    <row r="1129" spans="1:20" ht="15.75" hidden="1" customHeight="1" x14ac:dyDescent="0.25">
      <c r="A1129" s="27"/>
      <c r="B1129" s="28"/>
      <c r="C1129" s="62" t="s">
        <v>2853</v>
      </c>
      <c r="D1129" s="29"/>
      <c r="E1129" s="29" t="s">
        <v>2854</v>
      </c>
      <c r="F1129" s="29"/>
      <c r="G1129" s="29"/>
      <c r="H1129" s="29"/>
      <c r="I1129" s="3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</row>
    <row r="1130" spans="1:20" ht="15.75" hidden="1" customHeight="1" x14ac:dyDescent="0.25">
      <c r="A1130" s="27"/>
      <c r="B1130" s="28"/>
      <c r="C1130" s="32"/>
      <c r="D1130" s="29"/>
      <c r="E1130" s="29"/>
      <c r="F1130" s="29"/>
      <c r="G1130" s="29"/>
      <c r="H1130" s="29"/>
      <c r="I1130" s="3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</row>
    <row r="1131" spans="1:20" ht="15.75" hidden="1" customHeight="1" x14ac:dyDescent="0.25">
      <c r="A1131" s="27"/>
      <c r="B1131" s="28"/>
      <c r="C1131" s="32"/>
      <c r="D1131" s="29"/>
      <c r="E1131" s="29"/>
      <c r="F1131" s="29"/>
      <c r="G1131" s="29"/>
      <c r="H1131" s="29"/>
      <c r="I1131" s="3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</row>
    <row r="1132" spans="1:20" ht="22.5" customHeight="1" x14ac:dyDescent="0.25">
      <c r="A1132" s="27" t="s">
        <v>1802</v>
      </c>
      <c r="B1132" s="28" t="s">
        <v>29</v>
      </c>
      <c r="C1132" s="29" t="s">
        <v>2855</v>
      </c>
      <c r="D1132" s="29" t="s">
        <v>2856</v>
      </c>
      <c r="E1132" s="29" t="s">
        <v>2857</v>
      </c>
      <c r="F1132" s="29" t="s">
        <v>2858</v>
      </c>
      <c r="G1132" s="29" t="s">
        <v>2859</v>
      </c>
      <c r="H1132" s="29"/>
      <c r="I1132" s="3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</row>
    <row r="1133" spans="1:20" ht="15.75" hidden="1" customHeight="1" x14ac:dyDescent="0.25">
      <c r="A1133" s="27"/>
      <c r="B1133" s="28"/>
      <c r="C1133" s="29"/>
      <c r="D1133" s="29"/>
      <c r="E1133" s="29" t="s">
        <v>2860</v>
      </c>
      <c r="F1133" s="29"/>
      <c r="G1133" s="29"/>
      <c r="H1133" s="29"/>
      <c r="I1133" s="3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</row>
    <row r="1134" spans="1:20" ht="15.75" hidden="1" customHeight="1" x14ac:dyDescent="0.25">
      <c r="A1134" s="27"/>
      <c r="B1134" s="28"/>
      <c r="C1134" s="29"/>
      <c r="D1134" s="29"/>
      <c r="E1134" s="29"/>
      <c r="F1134" s="29"/>
      <c r="G1134" s="29"/>
      <c r="H1134" s="29"/>
      <c r="I1134" s="3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</row>
    <row r="1135" spans="1:20" ht="23.25" customHeight="1" x14ac:dyDescent="0.25">
      <c r="A1135" s="27" t="s">
        <v>1802</v>
      </c>
      <c r="B1135" s="28" t="s">
        <v>34</v>
      </c>
      <c r="C1135" s="29" t="s">
        <v>2861</v>
      </c>
      <c r="D1135" s="29" t="s">
        <v>2862</v>
      </c>
      <c r="E1135" s="29">
        <v>79172072091</v>
      </c>
      <c r="F1135" s="29" t="s">
        <v>2863</v>
      </c>
      <c r="G1135" s="29" t="s">
        <v>2864</v>
      </c>
      <c r="H1135" s="29"/>
      <c r="I1135" s="3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</row>
    <row r="1136" spans="1:20" ht="45.75" customHeight="1" x14ac:dyDescent="0.25">
      <c r="A1136" s="33" t="s">
        <v>1802</v>
      </c>
      <c r="B1136" s="34" t="s">
        <v>69</v>
      </c>
      <c r="C1136" s="35" t="s">
        <v>2865</v>
      </c>
      <c r="D1136" s="35" t="s">
        <v>2866</v>
      </c>
      <c r="E1136" s="35">
        <v>89053840479</v>
      </c>
      <c r="F1136" s="35" t="s">
        <v>2867</v>
      </c>
      <c r="G1136" s="35" t="s">
        <v>2868</v>
      </c>
      <c r="H1136" s="35"/>
      <c r="I1136" s="11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</row>
    <row r="1137" spans="1:20" ht="45.75" customHeight="1" x14ac:dyDescent="0.25">
      <c r="A1137" s="27" t="s">
        <v>1802</v>
      </c>
      <c r="B1137" s="28" t="s">
        <v>110</v>
      </c>
      <c r="C1137" s="29" t="s">
        <v>2869</v>
      </c>
      <c r="D1137" s="29" t="s">
        <v>2870</v>
      </c>
      <c r="E1137" s="29"/>
      <c r="F1137" s="29" t="s">
        <v>2871</v>
      </c>
      <c r="G1137" s="29" t="s">
        <v>2872</v>
      </c>
      <c r="H1137" s="29"/>
      <c r="I1137" s="3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</row>
    <row r="1138" spans="1:20" ht="15.75" hidden="1" customHeight="1" x14ac:dyDescent="0.25">
      <c r="A1138" s="27"/>
      <c r="B1138" s="28"/>
      <c r="C1138" s="29"/>
      <c r="D1138" s="29"/>
      <c r="E1138" s="29">
        <v>884555724346</v>
      </c>
      <c r="F1138" s="29"/>
      <c r="G1138" s="29"/>
      <c r="H1138" s="29"/>
      <c r="I1138" s="3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</row>
    <row r="1139" spans="1:20" ht="22.5" customHeight="1" x14ac:dyDescent="0.25">
      <c r="A1139" s="27" t="s">
        <v>1802</v>
      </c>
      <c r="B1139" s="28" t="s">
        <v>346</v>
      </c>
      <c r="C1139" s="29" t="s">
        <v>2873</v>
      </c>
      <c r="D1139" s="29" t="s">
        <v>2874</v>
      </c>
      <c r="E1139" s="29">
        <v>89272267072</v>
      </c>
      <c r="F1139" s="29" t="s">
        <v>2875</v>
      </c>
      <c r="G1139" s="29" t="s">
        <v>2876</v>
      </c>
      <c r="H1139" s="29"/>
      <c r="I1139" s="3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</row>
    <row r="1140" spans="1:20" ht="22.5" customHeight="1" x14ac:dyDescent="0.25">
      <c r="A1140" s="27" t="s">
        <v>1808</v>
      </c>
      <c r="B1140" s="28" t="s">
        <v>9</v>
      </c>
      <c r="C1140" s="29" t="s">
        <v>2877</v>
      </c>
      <c r="D1140" s="29" t="s">
        <v>2878</v>
      </c>
      <c r="E1140" s="29" t="s">
        <v>2879</v>
      </c>
      <c r="F1140" s="29" t="s">
        <v>2880</v>
      </c>
      <c r="G1140" s="29" t="s">
        <v>2881</v>
      </c>
      <c r="H1140" s="29"/>
      <c r="I1140" s="3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</row>
    <row r="1141" spans="1:20" ht="23.25" hidden="1" customHeight="1" x14ac:dyDescent="0.25">
      <c r="A1141" s="27"/>
      <c r="B1141" s="28"/>
      <c r="C1141" s="29"/>
      <c r="D1141" s="29" t="s">
        <v>2882</v>
      </c>
      <c r="E1141" s="29"/>
      <c r="F1141" s="29"/>
      <c r="G1141" s="29" t="s">
        <v>2883</v>
      </c>
      <c r="H1141" s="29"/>
      <c r="I1141" s="3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</row>
    <row r="1142" spans="1:20" ht="22.5" customHeight="1" x14ac:dyDescent="0.25">
      <c r="A1142" s="27" t="s">
        <v>1808</v>
      </c>
      <c r="B1142" s="28" t="s">
        <v>17</v>
      </c>
      <c r="C1142" s="29" t="s">
        <v>2884</v>
      </c>
      <c r="D1142" s="29" t="s">
        <v>2885</v>
      </c>
      <c r="E1142" s="29"/>
      <c r="F1142" s="29" t="s">
        <v>2886</v>
      </c>
      <c r="G1142" s="29" t="s">
        <v>2887</v>
      </c>
      <c r="H1142" s="29"/>
      <c r="I1142" s="3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</row>
    <row r="1143" spans="1:20" ht="23.25" hidden="1" customHeight="1" x14ac:dyDescent="0.25">
      <c r="A1143" s="27"/>
      <c r="B1143" s="28"/>
      <c r="C1143" s="29"/>
      <c r="D1143" s="29"/>
      <c r="E1143" s="29" t="s">
        <v>2888</v>
      </c>
      <c r="F1143" s="29" t="s">
        <v>2889</v>
      </c>
      <c r="G1143" s="29"/>
      <c r="H1143" s="29"/>
      <c r="I1143" s="3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</row>
    <row r="1144" spans="1:20" ht="165" customHeight="1" x14ac:dyDescent="0.25">
      <c r="A1144" s="27" t="s">
        <v>1808</v>
      </c>
      <c r="B1144" s="28" t="s">
        <v>24</v>
      </c>
      <c r="C1144" s="29" t="s">
        <v>2890</v>
      </c>
      <c r="D1144" s="29" t="s">
        <v>2891</v>
      </c>
      <c r="E1144" s="29"/>
      <c r="F1144" s="29" t="s">
        <v>2892</v>
      </c>
      <c r="G1144" s="29" t="s">
        <v>2893</v>
      </c>
      <c r="H1144" s="37" t="str">
        <f>HYPERLINK("http://www.iroso.ru/index.php/1066-20-noyabrya-2016-goda-sostoitsya-obrazovatelnaya-aktsiya-vserossijskij-geograficheskij-diktant","http://www.iroso.ru/index.php/1066-20-noyabrya-2016-goda-sostoitsya-obrazovatelnaya-aktsiya-vserossijskij-geograficheskij-diktant ")</f>
        <v xml:space="preserve">http://www.iroso.ru/index.php/1066-20-noyabrya-2016-goda-sostoitsya-obrazovatelnaya-aktsiya-vserossijskij-geograficheskij-diktant </v>
      </c>
      <c r="I1144" s="3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</row>
    <row r="1145" spans="1:20" ht="15.75" hidden="1" customHeight="1" x14ac:dyDescent="0.25">
      <c r="A1145" s="27"/>
      <c r="B1145" s="28"/>
      <c r="C1145" s="29"/>
      <c r="D1145" s="29"/>
      <c r="E1145" s="29" t="s">
        <v>2894</v>
      </c>
      <c r="F1145" s="29"/>
      <c r="G1145" s="29" t="s">
        <v>2895</v>
      </c>
      <c r="H1145" s="38"/>
      <c r="I1145" s="3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</row>
    <row r="1146" spans="1:20" ht="22.5" customHeight="1" x14ac:dyDescent="0.25">
      <c r="A1146" s="27" t="s">
        <v>1808</v>
      </c>
      <c r="B1146" s="28" t="s">
        <v>29</v>
      </c>
      <c r="C1146" s="29" t="s">
        <v>2896</v>
      </c>
      <c r="D1146" s="29" t="s">
        <v>2897</v>
      </c>
      <c r="E1146" s="29" t="s">
        <v>2898</v>
      </c>
      <c r="F1146" s="29" t="s">
        <v>2899</v>
      </c>
      <c r="G1146" s="29" t="s">
        <v>2900</v>
      </c>
      <c r="H1146" s="29"/>
      <c r="I1146" s="3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</row>
    <row r="1147" spans="1:20" ht="15.75" hidden="1" customHeight="1" x14ac:dyDescent="0.25">
      <c r="A1147" s="27"/>
      <c r="B1147" s="28"/>
      <c r="C1147" s="29"/>
      <c r="D1147" s="29" t="s">
        <v>2901</v>
      </c>
      <c r="E1147" s="29" t="s">
        <v>2902</v>
      </c>
      <c r="F1147" s="29"/>
      <c r="G1147" s="29" t="s">
        <v>2903</v>
      </c>
      <c r="H1147" s="29"/>
      <c r="I1147" s="3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</row>
    <row r="1148" spans="1:20" ht="15.75" hidden="1" customHeight="1" x14ac:dyDescent="0.25">
      <c r="A1148" s="27"/>
      <c r="B1148" s="28"/>
      <c r="C1148" s="29"/>
      <c r="D1148" s="32"/>
      <c r="E1148" s="29"/>
      <c r="F1148" s="29"/>
      <c r="G1148" s="29"/>
      <c r="H1148" s="29"/>
      <c r="I1148" s="3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</row>
    <row r="1149" spans="1:20" ht="45.75" customHeight="1" x14ac:dyDescent="0.25">
      <c r="A1149" s="27" t="s">
        <v>1808</v>
      </c>
      <c r="B1149" s="28" t="s">
        <v>34</v>
      </c>
      <c r="C1149" s="29" t="s">
        <v>2904</v>
      </c>
      <c r="D1149" s="29" t="s">
        <v>2905</v>
      </c>
      <c r="E1149" s="29"/>
      <c r="F1149" s="29" t="s">
        <v>2906</v>
      </c>
      <c r="G1149" s="29" t="s">
        <v>2907</v>
      </c>
      <c r="H1149" s="29"/>
      <c r="I1149" s="3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</row>
    <row r="1150" spans="1:20" ht="22.5" hidden="1" customHeight="1" x14ac:dyDescent="0.25">
      <c r="A1150" s="27"/>
      <c r="B1150" s="28"/>
      <c r="C1150" s="29"/>
      <c r="D1150" s="29" t="s">
        <v>2908</v>
      </c>
      <c r="E1150" s="29" t="s">
        <v>2909</v>
      </c>
      <c r="F1150" s="29"/>
      <c r="G1150" s="29"/>
      <c r="H1150" s="29"/>
      <c r="I1150" s="3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</row>
    <row r="1151" spans="1:20" ht="22.5" hidden="1" customHeight="1" x14ac:dyDescent="0.25">
      <c r="A1151" s="27"/>
      <c r="B1151" s="28"/>
      <c r="C1151" s="29"/>
      <c r="D1151" s="32"/>
      <c r="E1151" s="29" t="s">
        <v>2910</v>
      </c>
      <c r="F1151" s="29"/>
      <c r="G1151" s="29"/>
      <c r="H1151" s="29"/>
      <c r="I1151" s="3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</row>
    <row r="1152" spans="1:20" ht="15.75" hidden="1" customHeight="1" x14ac:dyDescent="0.25">
      <c r="A1152" s="27"/>
      <c r="B1152" s="28"/>
      <c r="C1152" s="29"/>
      <c r="D1152" s="32"/>
      <c r="E1152" s="29"/>
      <c r="F1152" s="29"/>
      <c r="G1152" s="29"/>
      <c r="H1152" s="29"/>
      <c r="I1152" s="3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</row>
    <row r="1153" spans="1:20" ht="34.5" customHeight="1" x14ac:dyDescent="0.25">
      <c r="A1153" s="27" t="s">
        <v>1808</v>
      </c>
      <c r="B1153" s="28" t="s">
        <v>69</v>
      </c>
      <c r="C1153" s="29" t="s">
        <v>2911</v>
      </c>
      <c r="D1153" s="29" t="s">
        <v>2912</v>
      </c>
      <c r="E1153" s="29"/>
      <c r="F1153" s="29" t="s">
        <v>2913</v>
      </c>
      <c r="G1153" s="29" t="s">
        <v>2914</v>
      </c>
      <c r="H1153" s="29"/>
      <c r="I1153" s="3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</row>
    <row r="1154" spans="1:20" ht="15.75" hidden="1" customHeight="1" x14ac:dyDescent="0.25">
      <c r="A1154" s="27"/>
      <c r="B1154" s="28"/>
      <c r="C1154" s="29"/>
      <c r="D1154" s="29" t="s">
        <v>2915</v>
      </c>
      <c r="E1154" s="29" t="s">
        <v>2894</v>
      </c>
      <c r="F1154" s="29"/>
      <c r="G1154" s="29" t="s">
        <v>2916</v>
      </c>
      <c r="H1154" s="29"/>
      <c r="I1154" s="3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</row>
    <row r="1155" spans="1:20" ht="15.75" hidden="1" customHeight="1" x14ac:dyDescent="0.25">
      <c r="A1155" s="27"/>
      <c r="B1155" s="28"/>
      <c r="C1155" s="29"/>
      <c r="D1155" s="29" t="s">
        <v>2917</v>
      </c>
      <c r="E1155" s="32"/>
      <c r="F1155" s="29"/>
      <c r="G1155" s="32"/>
      <c r="H1155" s="29"/>
      <c r="I1155" s="3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</row>
    <row r="1156" spans="1:20" ht="45" customHeight="1" x14ac:dyDescent="0.25">
      <c r="A1156" s="27" t="s">
        <v>1808</v>
      </c>
      <c r="B1156" s="28" t="s">
        <v>110</v>
      </c>
      <c r="C1156" s="29" t="s">
        <v>2918</v>
      </c>
      <c r="D1156" s="29" t="s">
        <v>2919</v>
      </c>
      <c r="E1156" s="29" t="s">
        <v>2920</v>
      </c>
      <c r="F1156" s="29" t="s">
        <v>2921</v>
      </c>
      <c r="G1156" s="29" t="s">
        <v>2922</v>
      </c>
      <c r="H1156" s="37" t="str">
        <f>HYPERLINK("http://soch3-nev.ru/p48aa1.html","http://soch3-nev.ru/p48aa1.html")</f>
        <v>http://soch3-nev.ru/p48aa1.html</v>
      </c>
      <c r="I1156" s="3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</row>
    <row r="1157" spans="1:20" ht="15.75" hidden="1" customHeight="1" x14ac:dyDescent="0.25">
      <c r="A1157" s="27"/>
      <c r="B1157" s="28"/>
      <c r="C1157" s="29"/>
      <c r="D1157" s="29"/>
      <c r="E1157" s="29"/>
      <c r="F1157" s="29"/>
      <c r="G1157" s="29"/>
      <c r="H1157" s="38"/>
      <c r="I1157" s="3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</row>
    <row r="1158" spans="1:20" ht="34.5" customHeight="1" x14ac:dyDescent="0.25">
      <c r="A1158" s="27" t="s">
        <v>1808</v>
      </c>
      <c r="B1158" s="28" t="s">
        <v>346</v>
      </c>
      <c r="C1158" s="29" t="s">
        <v>2923</v>
      </c>
      <c r="D1158" s="29" t="s">
        <v>2924</v>
      </c>
      <c r="E1158" s="29"/>
      <c r="F1158" s="29" t="s">
        <v>2925</v>
      </c>
      <c r="G1158" s="29" t="s">
        <v>2926</v>
      </c>
      <c r="H1158" s="29"/>
      <c r="I1158" s="3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</row>
    <row r="1159" spans="1:20" ht="15.75" hidden="1" customHeight="1" x14ac:dyDescent="0.25">
      <c r="A1159" s="27"/>
      <c r="B1159" s="28"/>
      <c r="C1159" s="29"/>
      <c r="D1159" s="29" t="s">
        <v>2927</v>
      </c>
      <c r="E1159" s="29" t="s">
        <v>2928</v>
      </c>
      <c r="F1159" s="29"/>
      <c r="G1159" s="29" t="s">
        <v>2929</v>
      </c>
      <c r="H1159" s="29"/>
      <c r="I1159" s="3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</row>
    <row r="1160" spans="1:20" ht="15.75" hidden="1" customHeight="1" x14ac:dyDescent="0.25">
      <c r="A1160" s="27"/>
      <c r="B1160" s="28"/>
      <c r="C1160" s="29"/>
      <c r="D1160" s="32"/>
      <c r="E1160" s="29" t="s">
        <v>2930</v>
      </c>
      <c r="F1160" s="29"/>
      <c r="G1160" s="32"/>
      <c r="H1160" s="29"/>
      <c r="I1160" s="3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</row>
    <row r="1161" spans="1:20" ht="15.75" hidden="1" customHeight="1" x14ac:dyDescent="0.25">
      <c r="A1161" s="27"/>
      <c r="B1161" s="28"/>
      <c r="C1161" s="29"/>
      <c r="D1161" s="32"/>
      <c r="E1161" s="29"/>
      <c r="F1161" s="29"/>
      <c r="G1161" s="32"/>
      <c r="H1161" s="29"/>
      <c r="I1161" s="3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</row>
    <row r="1162" spans="1:20" ht="15.75" hidden="1" customHeight="1" x14ac:dyDescent="0.25">
      <c r="A1162" s="27"/>
      <c r="B1162" s="28"/>
      <c r="C1162" s="29"/>
      <c r="D1162" s="32"/>
      <c r="E1162" s="29"/>
      <c r="F1162" s="29"/>
      <c r="G1162" s="32"/>
      <c r="H1162" s="29"/>
      <c r="I1162" s="3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</row>
    <row r="1163" spans="1:20" ht="90" customHeight="1" x14ac:dyDescent="0.25">
      <c r="A1163" s="27" t="s">
        <v>1808</v>
      </c>
      <c r="B1163" s="28" t="s">
        <v>351</v>
      </c>
      <c r="C1163" s="29" t="s">
        <v>2931</v>
      </c>
      <c r="D1163" s="29" t="s">
        <v>2932</v>
      </c>
      <c r="E1163" s="29"/>
      <c r="F1163" s="29" t="s">
        <v>2933</v>
      </c>
      <c r="G1163" s="29" t="s">
        <v>2934</v>
      </c>
      <c r="H1163" s="37" t="str">
        <f>HYPERLINK("http://uglschool5.ru/content/vserossiiskii-geograficheskii-diktant","http://uglschool5.ru/content/vserossiiskii-geograficheskii-diktant")</f>
        <v>http://uglschool5.ru/content/vserossiiskii-geograficheskii-diktant</v>
      </c>
      <c r="I1163" s="3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</row>
    <row r="1164" spans="1:20" ht="23.25" hidden="1" customHeight="1" x14ac:dyDescent="0.25">
      <c r="A1164" s="27"/>
      <c r="B1164" s="28"/>
      <c r="C1164" s="29"/>
      <c r="D1164" s="29"/>
      <c r="E1164" s="29" t="s">
        <v>2935</v>
      </c>
      <c r="F1164" s="29"/>
      <c r="G1164" s="29"/>
      <c r="H1164" s="38"/>
      <c r="I1164" s="3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</row>
    <row r="1165" spans="1:20" ht="15.75" hidden="1" customHeight="1" x14ac:dyDescent="0.25">
      <c r="A1165" s="27"/>
      <c r="B1165" s="28"/>
      <c r="C1165" s="29"/>
      <c r="D1165" s="29"/>
      <c r="E1165" s="29"/>
      <c r="F1165" s="29"/>
      <c r="G1165" s="29"/>
      <c r="H1165" s="38"/>
      <c r="I1165" s="3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</row>
    <row r="1166" spans="1:20" ht="15.75" hidden="1" customHeight="1" x14ac:dyDescent="0.25">
      <c r="A1166" s="27"/>
      <c r="B1166" s="28"/>
      <c r="C1166" s="29"/>
      <c r="D1166" s="29"/>
      <c r="E1166" s="29"/>
      <c r="F1166" s="29"/>
      <c r="G1166" s="29"/>
      <c r="H1166" s="38"/>
      <c r="I1166" s="3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</row>
    <row r="1167" spans="1:20" ht="34.5" customHeight="1" x14ac:dyDescent="0.25">
      <c r="A1167" s="27" t="s">
        <v>1808</v>
      </c>
      <c r="B1167" s="28" t="s">
        <v>354</v>
      </c>
      <c r="C1167" s="29" t="s">
        <v>2936</v>
      </c>
      <c r="D1167" s="29" t="s">
        <v>2937</v>
      </c>
      <c r="E1167" s="29"/>
      <c r="F1167" s="29" t="s">
        <v>2938</v>
      </c>
      <c r="G1167" s="29" t="s">
        <v>2939</v>
      </c>
      <c r="H1167" s="29"/>
      <c r="I1167" s="3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</row>
    <row r="1168" spans="1:20" ht="15.75" hidden="1" customHeight="1" x14ac:dyDescent="0.25">
      <c r="A1168" s="27"/>
      <c r="B1168" s="28"/>
      <c r="C1168" s="29"/>
      <c r="D1168" s="29" t="s">
        <v>2499</v>
      </c>
      <c r="E1168" s="29" t="s">
        <v>2940</v>
      </c>
      <c r="F1168" s="29"/>
      <c r="G1168" s="29" t="s">
        <v>2941</v>
      </c>
      <c r="H1168" s="29"/>
      <c r="I1168" s="3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</row>
    <row r="1169" spans="1:20" ht="15.75" hidden="1" customHeight="1" x14ac:dyDescent="0.25">
      <c r="A1169" s="27"/>
      <c r="B1169" s="28"/>
      <c r="C1169" s="29"/>
      <c r="D1169" s="32"/>
      <c r="E1169" s="29" t="s">
        <v>2942</v>
      </c>
      <c r="F1169" s="29"/>
      <c r="G1169" s="32"/>
      <c r="H1169" s="29"/>
      <c r="I1169" s="3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</row>
    <row r="1170" spans="1:20" ht="15.75" hidden="1" customHeight="1" x14ac:dyDescent="0.25">
      <c r="A1170" s="27"/>
      <c r="B1170" s="28"/>
      <c r="C1170" s="29"/>
      <c r="D1170" s="32"/>
      <c r="E1170" s="29"/>
      <c r="F1170" s="29"/>
      <c r="G1170" s="32"/>
      <c r="H1170" s="29"/>
      <c r="I1170" s="3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</row>
    <row r="1171" spans="1:20" ht="23.25" customHeight="1" x14ac:dyDescent="0.25">
      <c r="A1171" s="27" t="s">
        <v>1808</v>
      </c>
      <c r="B1171" s="28" t="s">
        <v>359</v>
      </c>
      <c r="C1171" s="29" t="s">
        <v>2943</v>
      </c>
      <c r="D1171" s="29" t="s">
        <v>2944</v>
      </c>
      <c r="E1171" s="29"/>
      <c r="F1171" s="29" t="s">
        <v>2945</v>
      </c>
      <c r="G1171" s="29" t="s">
        <v>2893</v>
      </c>
      <c r="H1171" s="29"/>
      <c r="I1171" s="3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</row>
    <row r="1172" spans="1:20" ht="15.75" hidden="1" customHeight="1" x14ac:dyDescent="0.25">
      <c r="A1172" s="27"/>
      <c r="B1172" s="28"/>
      <c r="C1172" s="29"/>
      <c r="D1172" s="29" t="s">
        <v>2946</v>
      </c>
      <c r="E1172" s="29" t="s">
        <v>2947</v>
      </c>
      <c r="F1172" s="29"/>
      <c r="G1172" s="29" t="s">
        <v>2948</v>
      </c>
      <c r="H1172" s="29"/>
      <c r="I1172" s="3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</row>
    <row r="1173" spans="1:20" ht="15.75" hidden="1" customHeight="1" x14ac:dyDescent="0.25">
      <c r="A1173" s="27"/>
      <c r="B1173" s="28"/>
      <c r="C1173" s="29"/>
      <c r="D1173" s="32"/>
      <c r="E1173" s="29" t="s">
        <v>2949</v>
      </c>
      <c r="F1173" s="29"/>
      <c r="G1173" s="32"/>
      <c r="H1173" s="29"/>
      <c r="I1173" s="3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</row>
    <row r="1174" spans="1:20" ht="23.25" customHeight="1" x14ac:dyDescent="0.25">
      <c r="A1174" s="27" t="s">
        <v>1808</v>
      </c>
      <c r="B1174" s="28" t="s">
        <v>364</v>
      </c>
      <c r="C1174" s="29" t="s">
        <v>2950</v>
      </c>
      <c r="D1174" s="29" t="s">
        <v>2951</v>
      </c>
      <c r="E1174" s="29"/>
      <c r="F1174" s="29" t="s">
        <v>2952</v>
      </c>
      <c r="G1174" s="29" t="s">
        <v>2893</v>
      </c>
      <c r="H1174" s="29"/>
      <c r="I1174" s="3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</row>
    <row r="1175" spans="1:20" ht="23.25" hidden="1" customHeight="1" x14ac:dyDescent="0.25">
      <c r="A1175" s="27"/>
      <c r="B1175" s="28"/>
      <c r="C1175" s="29"/>
      <c r="D1175" s="29" t="s">
        <v>2953</v>
      </c>
      <c r="E1175" s="29" t="s">
        <v>2954</v>
      </c>
      <c r="F1175" s="29"/>
      <c r="G1175" s="29" t="s">
        <v>2955</v>
      </c>
      <c r="H1175" s="29"/>
      <c r="I1175" s="3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</row>
    <row r="1176" spans="1:20" ht="15.75" hidden="1" customHeight="1" x14ac:dyDescent="0.25">
      <c r="A1176" s="27"/>
      <c r="B1176" s="28"/>
      <c r="C1176" s="29"/>
      <c r="D1176" s="32"/>
      <c r="E1176" s="29" t="s">
        <v>2956</v>
      </c>
      <c r="F1176" s="29"/>
      <c r="G1176" s="32"/>
      <c r="H1176" s="29"/>
      <c r="I1176" s="3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</row>
    <row r="1177" spans="1:20" ht="22.5" customHeight="1" x14ac:dyDescent="0.25">
      <c r="A1177" s="27" t="s">
        <v>1808</v>
      </c>
      <c r="B1177" s="28" t="s">
        <v>369</v>
      </c>
      <c r="C1177" s="29" t="s">
        <v>2957</v>
      </c>
      <c r="D1177" s="29" t="s">
        <v>2958</v>
      </c>
      <c r="E1177" s="29" t="s">
        <v>2959</v>
      </c>
      <c r="F1177" s="29" t="s">
        <v>2960</v>
      </c>
      <c r="G1177" s="29" t="s">
        <v>2961</v>
      </c>
      <c r="H1177" s="29"/>
      <c r="I1177" s="3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</row>
    <row r="1178" spans="1:20" ht="15.75" hidden="1" customHeight="1" x14ac:dyDescent="0.25">
      <c r="A1178" s="27"/>
      <c r="B1178" s="28"/>
      <c r="C1178" s="29"/>
      <c r="D1178" s="29"/>
      <c r="E1178" s="29"/>
      <c r="F1178" s="29"/>
      <c r="G1178" s="29" t="s">
        <v>2962</v>
      </c>
      <c r="H1178" s="29"/>
      <c r="I1178" s="3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</row>
    <row r="1179" spans="1:20" ht="15.75" hidden="1" customHeight="1" x14ac:dyDescent="0.25">
      <c r="A1179" s="27"/>
      <c r="B1179" s="28"/>
      <c r="C1179" s="29"/>
      <c r="D1179" s="29"/>
      <c r="E1179" s="29"/>
      <c r="F1179" s="29"/>
      <c r="G1179" s="29"/>
      <c r="H1179" s="29"/>
      <c r="I1179" s="3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</row>
    <row r="1180" spans="1:20" ht="45.75" customHeight="1" x14ac:dyDescent="0.25">
      <c r="A1180" s="27" t="s">
        <v>1808</v>
      </c>
      <c r="B1180" s="28" t="s">
        <v>374</v>
      </c>
      <c r="C1180" s="29" t="s">
        <v>2963</v>
      </c>
      <c r="D1180" s="29" t="s">
        <v>2964</v>
      </c>
      <c r="E1180" s="29" t="s">
        <v>2965</v>
      </c>
      <c r="F1180" s="29" t="s">
        <v>2966</v>
      </c>
      <c r="G1180" s="29">
        <v>644350</v>
      </c>
      <c r="H1180" s="29"/>
      <c r="I1180" s="3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</row>
    <row r="1181" spans="1:20" ht="22.5" hidden="1" customHeight="1" x14ac:dyDescent="0.25">
      <c r="A1181" s="27"/>
      <c r="B1181" s="28"/>
      <c r="C1181" s="29"/>
      <c r="D1181" s="29"/>
      <c r="E1181" s="29"/>
      <c r="F1181" s="29"/>
      <c r="G1181" s="29" t="s">
        <v>2967</v>
      </c>
      <c r="H1181" s="29"/>
      <c r="I1181" s="3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</row>
    <row r="1182" spans="1:20" ht="15.75" hidden="1" customHeight="1" x14ac:dyDescent="0.25">
      <c r="A1182" s="27"/>
      <c r="B1182" s="28"/>
      <c r="C1182" s="29"/>
      <c r="D1182" s="29"/>
      <c r="E1182" s="29"/>
      <c r="F1182" s="29"/>
      <c r="G1182" s="29" t="s">
        <v>2968</v>
      </c>
      <c r="H1182" s="29"/>
      <c r="I1182" s="3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</row>
    <row r="1183" spans="1:20" ht="45.75" customHeight="1" x14ac:dyDescent="0.25">
      <c r="A1183" s="27" t="s">
        <v>1808</v>
      </c>
      <c r="B1183" s="28" t="s">
        <v>381</v>
      </c>
      <c r="C1183" s="29" t="s">
        <v>2969</v>
      </c>
      <c r="D1183" s="29" t="s">
        <v>2970</v>
      </c>
      <c r="E1183" s="29" t="s">
        <v>2971</v>
      </c>
      <c r="F1183" s="29" t="s">
        <v>2972</v>
      </c>
      <c r="G1183" s="29">
        <v>644360</v>
      </c>
      <c r="H1183" s="29"/>
      <c r="I1183" s="3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</row>
    <row r="1184" spans="1:20" ht="22.5" hidden="1" customHeight="1" x14ac:dyDescent="0.25">
      <c r="A1184" s="27"/>
      <c r="B1184" s="28"/>
      <c r="C1184" s="29"/>
      <c r="D1184" s="29"/>
      <c r="E1184" s="29"/>
      <c r="F1184" s="29"/>
      <c r="G1184" s="29" t="s">
        <v>2973</v>
      </c>
      <c r="H1184" s="29"/>
      <c r="I1184" s="3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</row>
    <row r="1185" spans="1:20" ht="15.75" hidden="1" customHeight="1" x14ac:dyDescent="0.25">
      <c r="A1185" s="27"/>
      <c r="B1185" s="28"/>
      <c r="C1185" s="29"/>
      <c r="D1185" s="29"/>
      <c r="E1185" s="29"/>
      <c r="F1185" s="29"/>
      <c r="G1185" s="29" t="s">
        <v>2974</v>
      </c>
      <c r="H1185" s="29"/>
      <c r="I1185" s="3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</row>
    <row r="1186" spans="1:20" ht="45.75" customHeight="1" x14ac:dyDescent="0.25">
      <c r="A1186" s="27" t="s">
        <v>1808</v>
      </c>
      <c r="B1186" s="28" t="s">
        <v>386</v>
      </c>
      <c r="C1186" s="29" t="s">
        <v>2975</v>
      </c>
      <c r="D1186" s="29" t="s">
        <v>2976</v>
      </c>
      <c r="E1186" s="29" t="s">
        <v>2977</v>
      </c>
      <c r="F1186" s="29" t="s">
        <v>2978</v>
      </c>
      <c r="G1186" s="29">
        <v>644360</v>
      </c>
      <c r="H1186" s="29"/>
      <c r="I1186" s="3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</row>
    <row r="1187" spans="1:20" ht="22.5" hidden="1" customHeight="1" x14ac:dyDescent="0.25">
      <c r="A1187" s="27"/>
      <c r="B1187" s="28"/>
      <c r="C1187" s="29"/>
      <c r="D1187" s="29"/>
      <c r="E1187" s="29"/>
      <c r="F1187" s="29"/>
      <c r="G1187" s="29" t="s">
        <v>2979</v>
      </c>
      <c r="H1187" s="29"/>
      <c r="I1187" s="3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</row>
    <row r="1188" spans="1:20" ht="15.75" hidden="1" customHeight="1" x14ac:dyDescent="0.25">
      <c r="A1188" s="27"/>
      <c r="B1188" s="28"/>
      <c r="C1188" s="29"/>
      <c r="D1188" s="29"/>
      <c r="E1188" s="29"/>
      <c r="F1188" s="29"/>
      <c r="G1188" s="29" t="s">
        <v>2980</v>
      </c>
      <c r="H1188" s="29"/>
      <c r="I1188" s="3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</row>
    <row r="1189" spans="1:20" ht="45.75" customHeight="1" x14ac:dyDescent="0.25">
      <c r="A1189" s="27" t="s">
        <v>1808</v>
      </c>
      <c r="B1189" s="28" t="s">
        <v>391</v>
      </c>
      <c r="C1189" s="29" t="s">
        <v>2981</v>
      </c>
      <c r="D1189" s="29" t="s">
        <v>2982</v>
      </c>
      <c r="E1189" s="29" t="s">
        <v>2983</v>
      </c>
      <c r="F1189" s="29" t="s">
        <v>2984</v>
      </c>
      <c r="G1189" s="29">
        <v>644360</v>
      </c>
      <c r="H1189" s="29"/>
      <c r="I1189" s="3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</row>
    <row r="1190" spans="1:20" ht="22.5" hidden="1" customHeight="1" x14ac:dyDescent="0.25">
      <c r="A1190" s="27"/>
      <c r="B1190" s="28"/>
      <c r="C1190" s="29"/>
      <c r="D1190" s="29"/>
      <c r="E1190" s="29"/>
      <c r="F1190" s="29"/>
      <c r="G1190" s="29" t="s">
        <v>2985</v>
      </c>
      <c r="H1190" s="29"/>
      <c r="I1190" s="3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</row>
    <row r="1191" spans="1:20" ht="15.75" hidden="1" customHeight="1" x14ac:dyDescent="0.25">
      <c r="A1191" s="27"/>
      <c r="B1191" s="28"/>
      <c r="C1191" s="29"/>
      <c r="D1191" s="29"/>
      <c r="E1191" s="29"/>
      <c r="F1191" s="29"/>
      <c r="G1191" s="29" t="s">
        <v>2986</v>
      </c>
      <c r="H1191" s="29"/>
      <c r="I1191" s="3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</row>
    <row r="1192" spans="1:20" ht="45" customHeight="1" x14ac:dyDescent="0.25">
      <c r="A1192" s="33" t="s">
        <v>1808</v>
      </c>
      <c r="B1192" s="34" t="s">
        <v>718</v>
      </c>
      <c r="C1192" s="35" t="s">
        <v>2987</v>
      </c>
      <c r="D1192" s="35" t="s">
        <v>2988</v>
      </c>
      <c r="E1192" s="35" t="s">
        <v>2989</v>
      </c>
      <c r="F1192" s="46" t="str">
        <f>HYPERLINK("mailto:centr_o@mail.ru","centr_o@mail.ru")</f>
        <v>centr_o@mail.ru</v>
      </c>
      <c r="G1192" s="35" t="s">
        <v>2990</v>
      </c>
      <c r="H1192" s="46" t="str">
        <f>HYPERLINK("http://tsentr-obrazovaniya.ru/obyavleniya/","http://tsentr-obrazovaniya.ru/obyavleniya/")</f>
        <v>http://tsentr-obrazovaniya.ru/obyavleniya/</v>
      </c>
      <c r="I1192" s="5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</row>
    <row r="1193" spans="1:20" ht="15.75" hidden="1" customHeight="1" x14ac:dyDescent="0.25">
      <c r="A1193" s="27"/>
      <c r="B1193" s="28"/>
      <c r="C1193" s="29"/>
      <c r="D1193" s="29"/>
      <c r="E1193" s="29"/>
      <c r="F1193" s="38"/>
      <c r="G1193" s="29"/>
      <c r="H1193" s="38"/>
      <c r="I1193" s="3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</row>
    <row r="1194" spans="1:20" ht="15.75" hidden="1" customHeight="1" x14ac:dyDescent="0.25">
      <c r="A1194" s="27"/>
      <c r="B1194" s="28"/>
      <c r="C1194" s="29"/>
      <c r="D1194" s="29"/>
      <c r="E1194" s="29"/>
      <c r="F1194" s="38"/>
      <c r="G1194" s="29"/>
      <c r="H1194" s="38"/>
      <c r="I1194" s="3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</row>
    <row r="1195" spans="1:20" ht="34.5" customHeight="1" x14ac:dyDescent="0.25">
      <c r="A1195" s="27" t="s">
        <v>1814</v>
      </c>
      <c r="B1195" s="28" t="s">
        <v>9</v>
      </c>
      <c r="C1195" s="29" t="s">
        <v>2991</v>
      </c>
      <c r="D1195" s="29" t="s">
        <v>2992</v>
      </c>
      <c r="E1195" s="29" t="s">
        <v>2993</v>
      </c>
      <c r="F1195" s="29" t="s">
        <v>2994</v>
      </c>
      <c r="G1195" s="29" t="s">
        <v>2995</v>
      </c>
      <c r="H1195" s="29"/>
      <c r="I1195" s="3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</row>
    <row r="1196" spans="1:20" ht="15.75" hidden="1" customHeight="1" x14ac:dyDescent="0.25">
      <c r="A1196" s="27"/>
      <c r="B1196" s="28"/>
      <c r="C1196" s="29"/>
      <c r="D1196" s="29"/>
      <c r="E1196" s="29"/>
      <c r="F1196" s="29"/>
      <c r="G1196" s="29"/>
      <c r="H1196" s="29"/>
      <c r="I1196" s="3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</row>
    <row r="1197" spans="1:20" ht="45.75" customHeight="1" x14ac:dyDescent="0.25">
      <c r="A1197" s="27" t="s">
        <v>1814</v>
      </c>
      <c r="B1197" s="28" t="s">
        <v>17</v>
      </c>
      <c r="C1197" s="29" t="s">
        <v>2996</v>
      </c>
      <c r="D1197" s="29" t="s">
        <v>2997</v>
      </c>
      <c r="E1197" s="29"/>
      <c r="F1197" s="29" t="s">
        <v>2998</v>
      </c>
      <c r="G1197" s="29" t="s">
        <v>2999</v>
      </c>
      <c r="H1197" s="29"/>
      <c r="I1197" s="3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</row>
    <row r="1198" spans="1:20" ht="23.25" hidden="1" customHeight="1" x14ac:dyDescent="0.25">
      <c r="A1198" s="27"/>
      <c r="B1198" s="28"/>
      <c r="C1198" s="29"/>
      <c r="D1198" s="29"/>
      <c r="E1198" s="29" t="s">
        <v>3000</v>
      </c>
      <c r="F1198" s="29"/>
      <c r="G1198" s="29"/>
      <c r="H1198" s="29"/>
      <c r="I1198" s="3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</row>
    <row r="1199" spans="1:20" ht="45.75" customHeight="1" x14ac:dyDescent="0.25">
      <c r="A1199" s="27" t="s">
        <v>1814</v>
      </c>
      <c r="B1199" s="28" t="s">
        <v>24</v>
      </c>
      <c r="C1199" s="29" t="s">
        <v>3001</v>
      </c>
      <c r="D1199" s="29" t="s">
        <v>3002</v>
      </c>
      <c r="E1199" s="29"/>
      <c r="F1199" s="29" t="s">
        <v>3003</v>
      </c>
      <c r="G1199" s="29" t="s">
        <v>3004</v>
      </c>
      <c r="H1199" s="46" t="str">
        <f>HYPERLINK("http://school-13.edusite.ru/p251aa1.html","http://school-13.edusite.ru/p251aa1.html")</f>
        <v>http://school-13.edusite.ru/p251aa1.html</v>
      </c>
      <c r="I1199" s="3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</row>
    <row r="1200" spans="1:20" ht="45.75" customHeight="1" x14ac:dyDescent="0.25">
      <c r="A1200" s="27" t="s">
        <v>1814</v>
      </c>
      <c r="B1200" s="28" t="s">
        <v>34</v>
      </c>
      <c r="C1200" s="29" t="s">
        <v>3005</v>
      </c>
      <c r="D1200" s="29" t="s">
        <v>3006</v>
      </c>
      <c r="E1200" s="29">
        <v>79506543442</v>
      </c>
      <c r="F1200" s="29" t="s">
        <v>3007</v>
      </c>
      <c r="G1200" s="29" t="s">
        <v>3008</v>
      </c>
      <c r="H1200" s="43" t="s">
        <v>3009</v>
      </c>
      <c r="I1200" s="3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</row>
    <row r="1201" spans="1:20" ht="23.25" hidden="1" customHeight="1" x14ac:dyDescent="0.25">
      <c r="A1201" s="27"/>
      <c r="B1201" s="28"/>
      <c r="C1201" s="29"/>
      <c r="D1201" s="29"/>
      <c r="E1201" s="29" t="s">
        <v>3010</v>
      </c>
      <c r="F1201" s="29"/>
      <c r="G1201" s="29"/>
      <c r="H1201" s="29"/>
      <c r="I1201" s="3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</row>
    <row r="1202" spans="1:20" ht="45.75" customHeight="1" x14ac:dyDescent="0.25">
      <c r="A1202" s="27" t="s">
        <v>1814</v>
      </c>
      <c r="B1202" s="28" t="s">
        <v>69</v>
      </c>
      <c r="C1202" s="29" t="s">
        <v>3011</v>
      </c>
      <c r="D1202" s="29" t="s">
        <v>3012</v>
      </c>
      <c r="E1202" s="29" t="s">
        <v>3013</v>
      </c>
      <c r="F1202" s="29" t="s">
        <v>3014</v>
      </c>
      <c r="G1202" s="29" t="s">
        <v>3015</v>
      </c>
      <c r="H1202" s="43" t="s">
        <v>3016</v>
      </c>
      <c r="I1202" s="3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</row>
    <row r="1203" spans="1:20" ht="34.5" customHeight="1" x14ac:dyDescent="0.25">
      <c r="A1203" s="27" t="s">
        <v>1814</v>
      </c>
      <c r="B1203" s="28" t="s">
        <v>110</v>
      </c>
      <c r="C1203" s="29" t="s">
        <v>3017</v>
      </c>
      <c r="D1203" s="29" t="s">
        <v>3018</v>
      </c>
      <c r="E1203" s="29" t="s">
        <v>3019</v>
      </c>
      <c r="F1203" s="29" t="s">
        <v>3020</v>
      </c>
      <c r="G1203" s="29" t="s">
        <v>3021</v>
      </c>
      <c r="H1203" s="29"/>
      <c r="I1203" s="3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</row>
    <row r="1204" spans="1:20" ht="15.75" hidden="1" customHeight="1" x14ac:dyDescent="0.25">
      <c r="A1204" s="27"/>
      <c r="B1204" s="28"/>
      <c r="C1204" s="29"/>
      <c r="D1204" s="29"/>
      <c r="E1204" s="29"/>
      <c r="F1204" s="29"/>
      <c r="G1204" s="29"/>
      <c r="H1204" s="29"/>
      <c r="I1204" s="3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</row>
    <row r="1205" spans="1:20" ht="45.75" customHeight="1" x14ac:dyDescent="0.25">
      <c r="A1205" s="27" t="s">
        <v>1814</v>
      </c>
      <c r="B1205" s="28" t="s">
        <v>346</v>
      </c>
      <c r="C1205" s="29" t="s">
        <v>3022</v>
      </c>
      <c r="D1205" s="29" t="s">
        <v>3023</v>
      </c>
      <c r="E1205" s="29">
        <v>89090024529</v>
      </c>
      <c r="F1205" s="29" t="s">
        <v>3024</v>
      </c>
      <c r="G1205" s="29" t="s">
        <v>3025</v>
      </c>
      <c r="H1205" s="43" t="s">
        <v>3026</v>
      </c>
      <c r="I1205" s="3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</row>
    <row r="1206" spans="1:20" ht="22.5" hidden="1" customHeight="1" x14ac:dyDescent="0.25">
      <c r="A1206" s="27"/>
      <c r="B1206" s="28"/>
      <c r="C1206" s="29"/>
      <c r="D1206" s="29"/>
      <c r="E1206" s="29" t="s">
        <v>3027</v>
      </c>
      <c r="F1206" s="29"/>
      <c r="G1206" s="29"/>
      <c r="H1206" s="29"/>
      <c r="I1206" s="3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</row>
    <row r="1207" spans="1:20" ht="15.75" hidden="1" customHeight="1" x14ac:dyDescent="0.25">
      <c r="A1207" s="27"/>
      <c r="B1207" s="28"/>
      <c r="C1207" s="29"/>
      <c r="D1207" s="29"/>
      <c r="E1207" s="32"/>
      <c r="F1207" s="29"/>
      <c r="G1207" s="29"/>
      <c r="H1207" s="29"/>
      <c r="I1207" s="3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</row>
    <row r="1208" spans="1:20" ht="45.75" customHeight="1" x14ac:dyDescent="0.25">
      <c r="A1208" s="27" t="s">
        <v>1814</v>
      </c>
      <c r="B1208" s="28" t="s">
        <v>351</v>
      </c>
      <c r="C1208" s="29" t="s">
        <v>3028</v>
      </c>
      <c r="D1208" s="29" t="s">
        <v>3029</v>
      </c>
      <c r="E1208" s="29">
        <v>89025842390</v>
      </c>
      <c r="F1208" s="29" t="s">
        <v>3030</v>
      </c>
      <c r="G1208" s="29" t="s">
        <v>3031</v>
      </c>
      <c r="H1208" s="29"/>
      <c r="I1208" s="3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</row>
    <row r="1209" spans="1:20" ht="22.5" customHeight="1" x14ac:dyDescent="0.25">
      <c r="A1209" s="27" t="s">
        <v>1814</v>
      </c>
      <c r="B1209" s="28" t="s">
        <v>354</v>
      </c>
      <c r="C1209" s="29" t="s">
        <v>3032</v>
      </c>
      <c r="D1209" s="29" t="s">
        <v>3033</v>
      </c>
      <c r="E1209" s="29"/>
      <c r="F1209" s="29" t="s">
        <v>3034</v>
      </c>
      <c r="G1209" s="29" t="s">
        <v>3035</v>
      </c>
      <c r="H1209" s="29"/>
      <c r="I1209" s="3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</row>
    <row r="1210" spans="1:20" ht="23.25" hidden="1" customHeight="1" x14ac:dyDescent="0.25">
      <c r="A1210" s="27"/>
      <c r="B1210" s="28"/>
      <c r="C1210" s="29"/>
      <c r="D1210" s="29" t="s">
        <v>3036</v>
      </c>
      <c r="E1210" s="29"/>
      <c r="F1210" s="29"/>
      <c r="G1210" s="29"/>
      <c r="H1210" s="29"/>
      <c r="I1210" s="3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</row>
    <row r="1211" spans="1:20" ht="15.75" hidden="1" customHeight="1" x14ac:dyDescent="0.25">
      <c r="A1211" s="27"/>
      <c r="B1211" s="28"/>
      <c r="C1211" s="29"/>
      <c r="D1211" s="32"/>
      <c r="E1211" s="29" t="s">
        <v>3037</v>
      </c>
      <c r="F1211" s="29"/>
      <c r="G1211" s="29"/>
      <c r="H1211" s="29"/>
      <c r="I1211" s="3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</row>
    <row r="1212" spans="1:20" ht="34.5" customHeight="1" x14ac:dyDescent="0.25">
      <c r="A1212" s="27" t="s">
        <v>1814</v>
      </c>
      <c r="B1212" s="28" t="s">
        <v>359</v>
      </c>
      <c r="C1212" s="29" t="s">
        <v>3038</v>
      </c>
      <c r="D1212" s="29" t="s">
        <v>3039</v>
      </c>
      <c r="E1212" s="29">
        <v>89122466373</v>
      </c>
      <c r="F1212" s="30" t="str">
        <f>HYPERLINK("mailto:oth1959@mail.ru","oth1959@mail.ru")</f>
        <v>oth1959@mail.ru</v>
      </c>
      <c r="G1212" s="29" t="s">
        <v>3040</v>
      </c>
      <c r="H1212" s="30"/>
      <c r="I1212" s="3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</row>
    <row r="1213" spans="1:20" ht="45.75" customHeight="1" x14ac:dyDescent="0.25">
      <c r="A1213" s="27" t="s">
        <v>1814</v>
      </c>
      <c r="B1213" s="28" t="s">
        <v>364</v>
      </c>
      <c r="C1213" s="29" t="s">
        <v>3041</v>
      </c>
      <c r="D1213" s="29" t="s">
        <v>3042</v>
      </c>
      <c r="E1213" s="29" t="s">
        <v>3043</v>
      </c>
      <c r="F1213" s="29" t="s">
        <v>3044</v>
      </c>
      <c r="G1213" s="29" t="s">
        <v>3045</v>
      </c>
      <c r="H1213" s="29"/>
      <c r="I1213" s="3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</row>
    <row r="1214" spans="1:20" ht="34.5" customHeight="1" x14ac:dyDescent="0.25">
      <c r="A1214" s="27" t="s">
        <v>1814</v>
      </c>
      <c r="B1214" s="28" t="s">
        <v>369</v>
      </c>
      <c r="C1214" s="29" t="s">
        <v>3046</v>
      </c>
      <c r="D1214" s="29" t="s">
        <v>3047</v>
      </c>
      <c r="E1214" s="29" t="s">
        <v>3048</v>
      </c>
      <c r="F1214" s="29" t="s">
        <v>3049</v>
      </c>
      <c r="G1214" s="29" t="s">
        <v>3050</v>
      </c>
      <c r="H1214" s="29"/>
      <c r="I1214" s="3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</row>
    <row r="1215" spans="1:20" ht="34.5" customHeight="1" x14ac:dyDescent="0.25">
      <c r="A1215" s="27" t="s">
        <v>1814</v>
      </c>
      <c r="B1215" s="28" t="s">
        <v>374</v>
      </c>
      <c r="C1215" s="29" t="s">
        <v>3051</v>
      </c>
      <c r="D1215" s="29" t="s">
        <v>3052</v>
      </c>
      <c r="E1215" s="29" t="s">
        <v>3053</v>
      </c>
      <c r="F1215" s="37" t="str">
        <f>HYPERLINK("mailto:adm@шк8.рф","adm@шк8.рф u4ilka-mu4ilka@rambler.ru")</f>
        <v>adm@шк8.рф u4ilka-mu4ilka@rambler.ru</v>
      </c>
      <c r="G1215" s="29" t="s">
        <v>3054</v>
      </c>
      <c r="H1215" s="30"/>
      <c r="I1215" s="3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</row>
    <row r="1216" spans="1:20" ht="34.5" customHeight="1" x14ac:dyDescent="0.25">
      <c r="A1216" s="27" t="s">
        <v>1814</v>
      </c>
      <c r="B1216" s="28" t="s">
        <v>381</v>
      </c>
      <c r="C1216" s="29" t="s">
        <v>3055</v>
      </c>
      <c r="D1216" s="29" t="s">
        <v>3056</v>
      </c>
      <c r="E1216" s="29"/>
      <c r="F1216" s="30" t="str">
        <f>HYPERLINK("mailto:mousosh11@list.ru","mousosh11@list.ru")</f>
        <v>mousosh11@list.ru</v>
      </c>
      <c r="G1216" s="29" t="s">
        <v>3057</v>
      </c>
      <c r="H1216" s="30"/>
      <c r="I1216" s="3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</row>
    <row r="1217" spans="1:20" ht="34.5" customHeight="1" x14ac:dyDescent="0.25">
      <c r="A1217" s="27" t="s">
        <v>1814</v>
      </c>
      <c r="B1217" s="28" t="s">
        <v>386</v>
      </c>
      <c r="C1217" s="29" t="s">
        <v>3058</v>
      </c>
      <c r="D1217" s="48" t="s">
        <v>3059</v>
      </c>
      <c r="E1217" s="29" t="s">
        <v>3060</v>
      </c>
      <c r="F1217" s="30" t="str">
        <f>HYPERLINK("mailto:school92007@mail.ru","school92007@mail.ru")</f>
        <v>school92007@mail.ru</v>
      </c>
      <c r="G1217" s="29" t="s">
        <v>3061</v>
      </c>
      <c r="H1217" s="73" t="s">
        <v>3062</v>
      </c>
      <c r="I1217" s="3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</row>
    <row r="1218" spans="1:20" ht="34.5" customHeight="1" x14ac:dyDescent="0.25">
      <c r="A1218" s="27" t="s">
        <v>1814</v>
      </c>
      <c r="B1218" s="28" t="s">
        <v>391</v>
      </c>
      <c r="C1218" s="29" t="s">
        <v>3063</v>
      </c>
      <c r="D1218" s="29" t="s">
        <v>3064</v>
      </c>
      <c r="E1218" s="29"/>
      <c r="F1218" s="30" t="str">
        <f>HYPERLINK("mailto:603101@inbox.ru","603101@inbox.ru")</f>
        <v>603101@inbox.ru</v>
      </c>
      <c r="G1218" s="29" t="s">
        <v>3065</v>
      </c>
      <c r="H1218" s="30"/>
      <c r="I1218" s="3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</row>
    <row r="1219" spans="1:20" ht="45.75" customHeight="1" x14ac:dyDescent="0.25">
      <c r="A1219" s="27" t="s">
        <v>1814</v>
      </c>
      <c r="B1219" s="28" t="s">
        <v>718</v>
      </c>
      <c r="C1219" s="29" t="s">
        <v>3001</v>
      </c>
      <c r="D1219" s="29" t="s">
        <v>3002</v>
      </c>
      <c r="E1219" s="29"/>
      <c r="F1219" s="30" t="str">
        <f>HYPERLINK("mailto:school-13@bk.ru","school-13@bk.ru")</f>
        <v>school-13@bk.ru</v>
      </c>
      <c r="G1219" s="29" t="s">
        <v>3004</v>
      </c>
      <c r="H1219" s="30"/>
      <c r="I1219" s="3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</row>
    <row r="1220" spans="1:20" ht="45.75" customHeight="1" x14ac:dyDescent="0.25">
      <c r="A1220" s="27" t="s">
        <v>1814</v>
      </c>
      <c r="B1220" s="28" t="s">
        <v>1011</v>
      </c>
      <c r="C1220" s="29" t="s">
        <v>3066</v>
      </c>
      <c r="D1220" s="29" t="s">
        <v>3067</v>
      </c>
      <c r="E1220" s="29"/>
      <c r="F1220" s="30" t="str">
        <f>HYPERLINK("mailto:603111@mail.ru","603111@mail.ru")</f>
        <v>603111@mail.ru</v>
      </c>
      <c r="G1220" s="29" t="s">
        <v>3068</v>
      </c>
      <c r="H1220" s="30"/>
      <c r="I1220" s="3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</row>
    <row r="1221" spans="1:20" ht="45.75" customHeight="1" x14ac:dyDescent="0.25">
      <c r="A1221" s="27" t="s">
        <v>1814</v>
      </c>
      <c r="B1221" s="28" t="s">
        <v>1017</v>
      </c>
      <c r="C1221" s="29" t="s">
        <v>3069</v>
      </c>
      <c r="D1221" s="29" t="s">
        <v>3070</v>
      </c>
      <c r="E1221" s="29"/>
      <c r="F1221" s="30" t="str">
        <f>HYPERLINK("mailto:MOY_SOH_N15@mail.ru","MOY_SOH_N15@mail.ru")</f>
        <v>MOY_SOH_N15@mail.ru</v>
      </c>
      <c r="G1221" s="29" t="s">
        <v>3071</v>
      </c>
      <c r="H1221" s="30"/>
      <c r="I1221" s="3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</row>
    <row r="1222" spans="1:20" ht="45.75" customHeight="1" x14ac:dyDescent="0.25">
      <c r="A1222" s="27" t="s">
        <v>1814</v>
      </c>
      <c r="B1222" s="28" t="s">
        <v>1024</v>
      </c>
      <c r="C1222" s="29" t="s">
        <v>3072</v>
      </c>
      <c r="D1222" s="29" t="s">
        <v>3073</v>
      </c>
      <c r="E1222" s="54" t="s">
        <v>3074</v>
      </c>
      <c r="F1222" s="30" t="str">
        <f>HYPERLINK("mailto:azischool@mail.ru","azischool@mail.ru")</f>
        <v>azischool@mail.ru</v>
      </c>
      <c r="G1222" s="29" t="s">
        <v>3075</v>
      </c>
      <c r="H1222" s="30"/>
      <c r="I1222" s="3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</row>
    <row r="1223" spans="1:20" ht="34.5" customHeight="1" x14ac:dyDescent="0.25">
      <c r="A1223" s="27" t="s">
        <v>1814</v>
      </c>
      <c r="B1223" s="28" t="s">
        <v>8</v>
      </c>
      <c r="C1223" s="29" t="s">
        <v>3076</v>
      </c>
      <c r="D1223" s="29" t="s">
        <v>3077</v>
      </c>
      <c r="E1223" s="29" t="s">
        <v>3078</v>
      </c>
      <c r="F1223" s="78" t="str">
        <f t="shared" ref="F1223:F1225" si="0">HYPERLINK("mailto:turizmnt@mail.ru","turizmnt@mail.ru")</f>
        <v>turizmnt@mail.ru</v>
      </c>
      <c r="G1223" s="29" t="s">
        <v>3079</v>
      </c>
      <c r="H1223" s="30"/>
      <c r="I1223" s="3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</row>
    <row r="1224" spans="1:20" ht="34.5" customHeight="1" x14ac:dyDescent="0.25">
      <c r="A1224" s="27" t="s">
        <v>1814</v>
      </c>
      <c r="B1224" s="28" t="s">
        <v>546</v>
      </c>
      <c r="C1224" s="29" t="s">
        <v>3080</v>
      </c>
      <c r="D1224" s="29" t="s">
        <v>3077</v>
      </c>
      <c r="E1224" s="29" t="s">
        <v>3078</v>
      </c>
      <c r="F1224" s="79" t="str">
        <f t="shared" si="0"/>
        <v>turizmnt@mail.ru</v>
      </c>
      <c r="G1224" s="29" t="s">
        <v>3081</v>
      </c>
      <c r="H1224" s="30"/>
      <c r="I1224" s="3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</row>
    <row r="1225" spans="1:20" ht="34.5" customHeight="1" x14ac:dyDescent="0.25">
      <c r="A1225" s="27" t="s">
        <v>1814</v>
      </c>
      <c r="B1225" s="28" t="s">
        <v>642</v>
      </c>
      <c r="C1225" s="29" t="s">
        <v>3082</v>
      </c>
      <c r="D1225" s="29" t="s">
        <v>3077</v>
      </c>
      <c r="E1225" s="29" t="s">
        <v>3078</v>
      </c>
      <c r="F1225" s="37" t="str">
        <f t="shared" si="0"/>
        <v>turizmnt@mail.ru</v>
      </c>
      <c r="G1225" s="29" t="s">
        <v>3083</v>
      </c>
      <c r="H1225" s="30"/>
      <c r="I1225" s="3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</row>
    <row r="1226" spans="1:20" ht="15.75" hidden="1" customHeight="1" x14ac:dyDescent="0.25">
      <c r="A1226" s="27"/>
      <c r="B1226" s="28"/>
      <c r="C1226" s="29"/>
      <c r="D1226" s="29"/>
      <c r="E1226" s="29"/>
      <c r="F1226" s="38"/>
      <c r="G1226" s="29"/>
      <c r="H1226" s="30"/>
      <c r="I1226" s="3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</row>
    <row r="1227" spans="1:20" ht="34.5" customHeight="1" x14ac:dyDescent="0.25">
      <c r="A1227" s="27" t="s">
        <v>1814</v>
      </c>
      <c r="B1227" s="28" t="s">
        <v>751</v>
      </c>
      <c r="C1227" s="29" t="s">
        <v>3084</v>
      </c>
      <c r="D1227" s="29" t="s">
        <v>3085</v>
      </c>
      <c r="E1227" s="29" t="s">
        <v>3086</v>
      </c>
      <c r="F1227" s="54" t="s">
        <v>3087</v>
      </c>
      <c r="G1227" s="29" t="s">
        <v>3088</v>
      </c>
      <c r="H1227" s="29"/>
      <c r="I1227" s="3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</row>
    <row r="1228" spans="1:20" ht="57" hidden="1" customHeight="1" x14ac:dyDescent="0.25">
      <c r="A1228" s="27"/>
      <c r="B1228" s="28"/>
      <c r="C1228" s="29"/>
      <c r="D1228" s="29" t="s">
        <v>3089</v>
      </c>
      <c r="E1228" s="29"/>
      <c r="F1228" s="29"/>
      <c r="G1228" s="29"/>
      <c r="H1228" s="29"/>
      <c r="I1228" s="3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</row>
    <row r="1229" spans="1:20" ht="15.75" hidden="1" customHeight="1" x14ac:dyDescent="0.25">
      <c r="A1229" s="27"/>
      <c r="B1229" s="28"/>
      <c r="C1229" s="29"/>
      <c r="D1229" s="29"/>
      <c r="E1229" s="29"/>
      <c r="F1229" s="29"/>
      <c r="G1229" s="29"/>
      <c r="H1229" s="29"/>
      <c r="I1229" s="3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</row>
    <row r="1230" spans="1:20" ht="15.75" hidden="1" customHeight="1" x14ac:dyDescent="0.25">
      <c r="A1230" s="27"/>
      <c r="B1230" s="28"/>
      <c r="C1230" s="29"/>
      <c r="D1230" s="29"/>
      <c r="E1230" s="29"/>
      <c r="F1230" s="29"/>
      <c r="G1230" s="29"/>
      <c r="H1230" s="29"/>
      <c r="I1230" s="3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</row>
    <row r="1231" spans="1:20" ht="45.75" customHeight="1" x14ac:dyDescent="0.25">
      <c r="A1231" s="27" t="s">
        <v>1814</v>
      </c>
      <c r="B1231" s="28" t="s">
        <v>756</v>
      </c>
      <c r="C1231" s="29" t="s">
        <v>3090</v>
      </c>
      <c r="D1231" s="29" t="s">
        <v>3091</v>
      </c>
      <c r="E1231" s="29" t="s">
        <v>3092</v>
      </c>
      <c r="F1231" s="29" t="s">
        <v>3093</v>
      </c>
      <c r="G1231" s="29" t="s">
        <v>3094</v>
      </c>
      <c r="H1231" s="29"/>
      <c r="I1231" s="3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</row>
    <row r="1232" spans="1:20" ht="45.75" customHeight="1" x14ac:dyDescent="0.25">
      <c r="A1232" s="27" t="s">
        <v>1814</v>
      </c>
      <c r="B1232" s="28" t="s">
        <v>1055</v>
      </c>
      <c r="C1232" s="29" t="s">
        <v>3095</v>
      </c>
      <c r="D1232" s="29" t="s">
        <v>3096</v>
      </c>
      <c r="E1232" s="29" t="s">
        <v>3097</v>
      </c>
      <c r="F1232" s="29" t="s">
        <v>3098</v>
      </c>
      <c r="G1232" s="29" t="s">
        <v>3099</v>
      </c>
      <c r="H1232" s="29"/>
      <c r="I1232" s="3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</row>
    <row r="1233" spans="1:20" ht="45.75" customHeight="1" x14ac:dyDescent="0.25">
      <c r="A1233" s="27" t="s">
        <v>1814</v>
      </c>
      <c r="B1233" s="28" t="s">
        <v>42</v>
      </c>
      <c r="C1233" s="29" t="s">
        <v>3100</v>
      </c>
      <c r="D1233" s="29" t="s">
        <v>3101</v>
      </c>
      <c r="E1233" s="29" t="s">
        <v>3102</v>
      </c>
      <c r="F1233" s="29" t="s">
        <v>3103</v>
      </c>
      <c r="G1233" s="29" t="s">
        <v>3104</v>
      </c>
      <c r="H1233" s="43" t="s">
        <v>3105</v>
      </c>
      <c r="I1233" s="3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</row>
    <row r="1234" spans="1:20" ht="45.75" customHeight="1" x14ac:dyDescent="0.25">
      <c r="A1234" s="27" t="s">
        <v>1814</v>
      </c>
      <c r="B1234" s="28" t="s">
        <v>75</v>
      </c>
      <c r="C1234" s="29" t="s">
        <v>3106</v>
      </c>
      <c r="D1234" s="29" t="s">
        <v>3107</v>
      </c>
      <c r="E1234" s="29">
        <v>89045460646</v>
      </c>
      <c r="F1234" s="29" t="s">
        <v>3108</v>
      </c>
      <c r="G1234" s="29" t="s">
        <v>3109</v>
      </c>
      <c r="H1234" s="29"/>
      <c r="I1234" s="3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</row>
    <row r="1235" spans="1:20" ht="45.75" customHeight="1" x14ac:dyDescent="0.25">
      <c r="A1235" s="27" t="s">
        <v>1814</v>
      </c>
      <c r="B1235" s="28" t="s">
        <v>75</v>
      </c>
      <c r="C1235" s="29" t="s">
        <v>3110</v>
      </c>
      <c r="D1235" s="29" t="s">
        <v>3111</v>
      </c>
      <c r="E1235" s="29" t="s">
        <v>3112</v>
      </c>
      <c r="F1235" s="29" t="s">
        <v>3113</v>
      </c>
      <c r="G1235" s="29" t="s">
        <v>3114</v>
      </c>
      <c r="H1235" s="29"/>
      <c r="I1235" s="3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</row>
    <row r="1236" spans="1:20" ht="45.75" customHeight="1" x14ac:dyDescent="0.25">
      <c r="A1236" s="27" t="s">
        <v>1814</v>
      </c>
      <c r="B1236" s="28" t="s">
        <v>116</v>
      </c>
      <c r="C1236" s="29" t="s">
        <v>3115</v>
      </c>
      <c r="D1236" s="29" t="s">
        <v>3116</v>
      </c>
      <c r="E1236" s="29" t="s">
        <v>3117</v>
      </c>
      <c r="F1236" s="29" t="s">
        <v>3118</v>
      </c>
      <c r="G1236" s="29" t="s">
        <v>3119</v>
      </c>
      <c r="H1236" s="29"/>
      <c r="I1236" s="3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</row>
    <row r="1237" spans="1:20" ht="45.75" customHeight="1" x14ac:dyDescent="0.25">
      <c r="A1237" s="27" t="s">
        <v>1987</v>
      </c>
      <c r="B1237" s="28" t="s">
        <v>9</v>
      </c>
      <c r="C1237" s="29" t="s">
        <v>3120</v>
      </c>
      <c r="D1237" s="29" t="s">
        <v>3121</v>
      </c>
      <c r="E1237" s="29">
        <v>79780078486</v>
      </c>
      <c r="F1237" s="29" t="s">
        <v>3122</v>
      </c>
      <c r="G1237" s="29" t="s">
        <v>3123</v>
      </c>
      <c r="H1237" s="29"/>
      <c r="I1237" s="3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</row>
    <row r="1238" spans="1:20" ht="45.75" customHeight="1" x14ac:dyDescent="0.25">
      <c r="A1238" s="27" t="s">
        <v>1987</v>
      </c>
      <c r="B1238" s="28" t="s">
        <v>17</v>
      </c>
      <c r="C1238" s="29" t="s">
        <v>3124</v>
      </c>
      <c r="D1238" s="29" t="s">
        <v>3125</v>
      </c>
      <c r="E1238" s="29">
        <v>79788481205</v>
      </c>
      <c r="F1238" s="29" t="s">
        <v>3126</v>
      </c>
      <c r="G1238" s="29" t="s">
        <v>3127</v>
      </c>
      <c r="H1238" s="29"/>
      <c r="I1238" s="3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</row>
    <row r="1239" spans="1:20" ht="45.75" customHeight="1" x14ac:dyDescent="0.25">
      <c r="A1239" s="27" t="s">
        <v>1987</v>
      </c>
      <c r="B1239" s="28" t="s">
        <v>24</v>
      </c>
      <c r="C1239" s="29" t="s">
        <v>3128</v>
      </c>
      <c r="D1239" s="29" t="s">
        <v>3129</v>
      </c>
      <c r="E1239" s="29">
        <v>79780063624</v>
      </c>
      <c r="F1239" s="29" t="s">
        <v>3130</v>
      </c>
      <c r="G1239" s="29" t="s">
        <v>3131</v>
      </c>
      <c r="H1239" s="29"/>
      <c r="I1239" s="3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</row>
    <row r="1240" spans="1:20" ht="15.75" hidden="1" customHeight="1" x14ac:dyDescent="0.25">
      <c r="A1240" s="27"/>
      <c r="B1240" s="28"/>
      <c r="C1240" s="29"/>
      <c r="D1240" s="29"/>
      <c r="E1240" s="29"/>
      <c r="F1240" s="29"/>
      <c r="G1240" s="29"/>
      <c r="H1240" s="29"/>
      <c r="I1240" s="3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</row>
    <row r="1241" spans="1:20" ht="15.75" hidden="1" customHeight="1" x14ac:dyDescent="0.25">
      <c r="A1241" s="27"/>
      <c r="B1241" s="28"/>
      <c r="C1241" s="29"/>
      <c r="D1241" s="29"/>
      <c r="E1241" s="29"/>
      <c r="F1241" s="29"/>
      <c r="G1241" s="29"/>
      <c r="H1241" s="29"/>
      <c r="I1241" s="3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</row>
    <row r="1242" spans="1:20" ht="45.75" customHeight="1" x14ac:dyDescent="0.25">
      <c r="A1242" s="27" t="s">
        <v>1987</v>
      </c>
      <c r="B1242" s="28" t="s">
        <v>29</v>
      </c>
      <c r="C1242" s="29" t="s">
        <v>3124</v>
      </c>
      <c r="D1242" s="29" t="s">
        <v>3125</v>
      </c>
      <c r="E1242" s="29">
        <v>79780751752</v>
      </c>
      <c r="F1242" s="29" t="s">
        <v>3132</v>
      </c>
      <c r="G1242" s="29" t="s">
        <v>3133</v>
      </c>
      <c r="H1242" s="29"/>
      <c r="I1242" s="3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</row>
    <row r="1243" spans="1:20" ht="15.75" hidden="1" customHeight="1" x14ac:dyDescent="0.25">
      <c r="A1243" s="27"/>
      <c r="B1243" s="28"/>
      <c r="C1243" s="29"/>
      <c r="D1243" s="29"/>
      <c r="E1243" s="29"/>
      <c r="F1243" s="29"/>
      <c r="G1243" s="29"/>
      <c r="H1243" s="29"/>
      <c r="I1243" s="3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</row>
    <row r="1244" spans="1:20" ht="15.75" hidden="1" customHeight="1" x14ac:dyDescent="0.25">
      <c r="A1244" s="27"/>
      <c r="B1244" s="28"/>
      <c r="C1244" s="29"/>
      <c r="D1244" s="29"/>
      <c r="E1244" s="29"/>
      <c r="F1244" s="29"/>
      <c r="G1244" s="29"/>
      <c r="H1244" s="29"/>
      <c r="I1244" s="3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</row>
    <row r="1245" spans="1:20" ht="22.5" customHeight="1" x14ac:dyDescent="0.25">
      <c r="A1245" s="27" t="s">
        <v>1987</v>
      </c>
      <c r="B1245" s="28" t="s">
        <v>34</v>
      </c>
      <c r="C1245" s="29" t="s">
        <v>3134</v>
      </c>
      <c r="D1245" s="29" t="s">
        <v>3135</v>
      </c>
      <c r="E1245" s="29">
        <v>79788481205</v>
      </c>
      <c r="F1245" s="29" t="s">
        <v>3136</v>
      </c>
      <c r="G1245" s="29" t="s">
        <v>3137</v>
      </c>
      <c r="H1245" s="29"/>
      <c r="I1245" s="3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</row>
    <row r="1246" spans="1:20" ht="15.75" hidden="1" customHeight="1" x14ac:dyDescent="0.25">
      <c r="A1246" s="27"/>
      <c r="B1246" s="28"/>
      <c r="C1246" s="29"/>
      <c r="D1246" s="29" t="s">
        <v>3138</v>
      </c>
      <c r="E1246" s="29"/>
      <c r="F1246" s="29"/>
      <c r="G1246" s="29">
        <v>299000</v>
      </c>
      <c r="H1246" s="29"/>
      <c r="I1246" s="3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</row>
    <row r="1247" spans="1:20" ht="15.75" hidden="1" customHeight="1" x14ac:dyDescent="0.25">
      <c r="A1247" s="27"/>
      <c r="B1247" s="28"/>
      <c r="C1247" s="29"/>
      <c r="D1247" s="32"/>
      <c r="E1247" s="29"/>
      <c r="F1247" s="29"/>
      <c r="G1247" s="32"/>
      <c r="H1247" s="29"/>
      <c r="I1247" s="3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</row>
    <row r="1248" spans="1:20" ht="45.75" customHeight="1" x14ac:dyDescent="0.25">
      <c r="A1248" s="33" t="s">
        <v>1820</v>
      </c>
      <c r="B1248" s="34" t="s">
        <v>9</v>
      </c>
      <c r="C1248" s="35" t="s">
        <v>3139</v>
      </c>
      <c r="D1248" s="35" t="s">
        <v>3140</v>
      </c>
      <c r="E1248" s="35" t="s">
        <v>3141</v>
      </c>
      <c r="F1248" s="35" t="s">
        <v>3142</v>
      </c>
      <c r="G1248" s="35" t="s">
        <v>3143</v>
      </c>
      <c r="H1248" s="35"/>
      <c r="I1248" s="10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</row>
    <row r="1249" spans="1:20" ht="15.75" hidden="1" customHeight="1" x14ac:dyDescent="0.25">
      <c r="A1249" s="27"/>
      <c r="B1249" s="28"/>
      <c r="C1249" s="29"/>
      <c r="D1249" s="29"/>
      <c r="E1249" s="29"/>
      <c r="F1249" s="29"/>
      <c r="G1249" s="29"/>
      <c r="H1249" s="29"/>
      <c r="I1249" s="3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</row>
    <row r="1250" spans="1:20" ht="34.5" customHeight="1" x14ac:dyDescent="0.25">
      <c r="A1250" s="27" t="s">
        <v>1820</v>
      </c>
      <c r="B1250" s="28" t="s">
        <v>17</v>
      </c>
      <c r="C1250" s="29" t="s">
        <v>3144</v>
      </c>
      <c r="D1250" s="29" t="s">
        <v>3145</v>
      </c>
      <c r="E1250" s="29"/>
      <c r="F1250" s="29"/>
      <c r="G1250" s="29" t="s">
        <v>3146</v>
      </c>
      <c r="H1250" s="29"/>
      <c r="I1250" s="3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</row>
    <row r="1251" spans="1:20" ht="34.5" customHeight="1" x14ac:dyDescent="0.25">
      <c r="A1251" s="27" t="s">
        <v>1820</v>
      </c>
      <c r="B1251" s="28" t="s">
        <v>24</v>
      </c>
      <c r="C1251" s="29" t="s">
        <v>3147</v>
      </c>
      <c r="D1251" s="29" t="s">
        <v>3148</v>
      </c>
      <c r="E1251" s="29" t="s">
        <v>3149</v>
      </c>
      <c r="F1251" s="29" t="s">
        <v>3150</v>
      </c>
      <c r="G1251" s="29" t="s">
        <v>3151</v>
      </c>
      <c r="H1251" s="29"/>
      <c r="I1251" s="3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</row>
    <row r="1252" spans="1:20" ht="34.5" customHeight="1" x14ac:dyDescent="0.25">
      <c r="A1252" s="27" t="s">
        <v>1820</v>
      </c>
      <c r="B1252" s="28" t="s">
        <v>29</v>
      </c>
      <c r="C1252" s="29" t="s">
        <v>3152</v>
      </c>
      <c r="D1252" s="29" t="s">
        <v>3153</v>
      </c>
      <c r="E1252" s="29" t="s">
        <v>3154</v>
      </c>
      <c r="F1252" s="37" t="str">
        <f>HYPERLINK("mailto:tatyana5162@yandex.ru","tatyana5162@yandex.ru")</f>
        <v>tatyana5162@yandex.ru</v>
      </c>
      <c r="G1252" s="29" t="s">
        <v>3155</v>
      </c>
      <c r="H1252" s="29"/>
      <c r="I1252" s="3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</row>
    <row r="1253" spans="1:20" ht="45.75" customHeight="1" x14ac:dyDescent="0.25">
      <c r="A1253" s="27" t="s">
        <v>1820</v>
      </c>
      <c r="B1253" s="28" t="s">
        <v>34</v>
      </c>
      <c r="C1253" s="29" t="s">
        <v>3156</v>
      </c>
      <c r="D1253" s="29" t="s">
        <v>3157</v>
      </c>
      <c r="E1253" s="29" t="s">
        <v>3158</v>
      </c>
      <c r="F1253" s="29" t="s">
        <v>3159</v>
      </c>
      <c r="G1253" s="29" t="s">
        <v>3160</v>
      </c>
      <c r="H1253" s="29"/>
      <c r="I1253" s="3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</row>
    <row r="1254" spans="1:20" ht="45.75" customHeight="1" x14ac:dyDescent="0.25">
      <c r="A1254" s="27" t="s">
        <v>756</v>
      </c>
      <c r="B1254" s="28" t="s">
        <v>9</v>
      </c>
      <c r="C1254" s="29" t="s">
        <v>3161</v>
      </c>
      <c r="D1254" s="29" t="s">
        <v>3162</v>
      </c>
      <c r="E1254" s="29" t="s">
        <v>3163</v>
      </c>
      <c r="F1254" s="29" t="s">
        <v>3164</v>
      </c>
      <c r="G1254" s="29" t="s">
        <v>3165</v>
      </c>
      <c r="H1254" s="29" t="s">
        <v>3166</v>
      </c>
      <c r="I1254" s="13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</row>
    <row r="1255" spans="1:20" ht="15.75" hidden="1" customHeight="1" x14ac:dyDescent="0.25">
      <c r="A1255" s="27"/>
      <c r="B1255" s="28"/>
      <c r="C1255" s="29"/>
      <c r="D1255" s="29"/>
      <c r="E1255" s="29">
        <v>79187957424</v>
      </c>
      <c r="F1255" s="29"/>
      <c r="G1255" s="29"/>
      <c r="H1255" s="29"/>
      <c r="I1255" s="3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</row>
    <row r="1256" spans="1:20" ht="22.5" customHeight="1" x14ac:dyDescent="0.25">
      <c r="A1256" s="27" t="s">
        <v>1827</v>
      </c>
      <c r="B1256" s="28" t="s">
        <v>9</v>
      </c>
      <c r="C1256" s="29" t="s">
        <v>3167</v>
      </c>
      <c r="D1256" s="29" t="s">
        <v>3168</v>
      </c>
      <c r="E1256" s="29">
        <v>89616290240</v>
      </c>
      <c r="F1256" s="29" t="s">
        <v>3169</v>
      </c>
      <c r="G1256" s="29">
        <v>392036</v>
      </c>
      <c r="H1256" s="29"/>
      <c r="I1256" s="3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</row>
    <row r="1257" spans="1:20" ht="34.5" hidden="1" customHeight="1" x14ac:dyDescent="0.25">
      <c r="A1257" s="27"/>
      <c r="B1257" s="28"/>
      <c r="C1257" s="29"/>
      <c r="D1257" s="29"/>
      <c r="E1257" s="29"/>
      <c r="F1257" s="29"/>
      <c r="G1257" s="29" t="s">
        <v>3170</v>
      </c>
      <c r="H1257" s="29"/>
      <c r="I1257" s="3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</row>
    <row r="1258" spans="1:20" ht="34.5" customHeight="1" x14ac:dyDescent="0.25">
      <c r="A1258" s="27" t="s">
        <v>1827</v>
      </c>
      <c r="B1258" s="28" t="s">
        <v>17</v>
      </c>
      <c r="C1258" s="29" t="s">
        <v>3171</v>
      </c>
      <c r="D1258" s="29" t="s">
        <v>3172</v>
      </c>
      <c r="E1258" s="29"/>
      <c r="F1258" s="29" t="s">
        <v>3173</v>
      </c>
      <c r="G1258" s="29" t="s">
        <v>3174</v>
      </c>
      <c r="H1258" s="29"/>
      <c r="I1258" s="3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</row>
    <row r="1259" spans="1:20" ht="34.5" customHeight="1" x14ac:dyDescent="0.25">
      <c r="A1259" s="27" t="s">
        <v>1827</v>
      </c>
      <c r="B1259" s="28" t="s">
        <v>24</v>
      </c>
      <c r="C1259" s="29" t="s">
        <v>3175</v>
      </c>
      <c r="D1259" s="29" t="s">
        <v>3176</v>
      </c>
      <c r="E1259" s="29">
        <v>84753424457</v>
      </c>
      <c r="F1259" s="37" t="str">
        <f>HYPERLINK("mailto:bondschool@yandex.ru","bondschool@yandex.ru")</f>
        <v>bondschool@yandex.ru</v>
      </c>
      <c r="G1259" s="29" t="s">
        <v>3177</v>
      </c>
      <c r="H1259" s="29"/>
      <c r="I1259" s="3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</row>
    <row r="1260" spans="1:20" ht="34.5" customHeight="1" x14ac:dyDescent="0.25">
      <c r="A1260" s="27" t="s">
        <v>1827</v>
      </c>
      <c r="B1260" s="28" t="s">
        <v>29</v>
      </c>
      <c r="C1260" s="29" t="s">
        <v>3178</v>
      </c>
      <c r="D1260" s="29" t="s">
        <v>3179</v>
      </c>
      <c r="E1260" s="29">
        <v>84755132773</v>
      </c>
      <c r="F1260" s="29" t="s">
        <v>3180</v>
      </c>
      <c r="G1260" s="29" t="s">
        <v>3181</v>
      </c>
      <c r="H1260" s="29"/>
      <c r="I1260" s="3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</row>
    <row r="1261" spans="1:20" ht="34.5" customHeight="1" x14ac:dyDescent="0.25">
      <c r="A1261" s="27" t="s">
        <v>1827</v>
      </c>
      <c r="B1261" s="28" t="s">
        <v>34</v>
      </c>
      <c r="C1261" s="29" t="s">
        <v>3182</v>
      </c>
      <c r="D1261" s="29" t="s">
        <v>3183</v>
      </c>
      <c r="E1261" s="29" t="s">
        <v>3184</v>
      </c>
      <c r="F1261" s="29" t="s">
        <v>3185</v>
      </c>
      <c r="G1261" s="29" t="s">
        <v>3186</v>
      </c>
      <c r="H1261" s="29"/>
      <c r="I1261" s="3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</row>
    <row r="1262" spans="1:20" ht="34.5" customHeight="1" x14ac:dyDescent="0.25">
      <c r="A1262" s="27" t="s">
        <v>1827</v>
      </c>
      <c r="B1262" s="28" t="s">
        <v>69</v>
      </c>
      <c r="C1262" s="29" t="s">
        <v>3187</v>
      </c>
      <c r="D1262" s="29" t="s">
        <v>3188</v>
      </c>
      <c r="E1262" s="29" t="s">
        <v>3189</v>
      </c>
      <c r="F1262" s="29" t="s">
        <v>3190</v>
      </c>
      <c r="G1262" s="29" t="s">
        <v>3191</v>
      </c>
      <c r="H1262" s="29"/>
      <c r="I1262" s="3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</row>
    <row r="1263" spans="1:20" ht="34.5" customHeight="1" x14ac:dyDescent="0.25">
      <c r="A1263" s="27" t="s">
        <v>1827</v>
      </c>
      <c r="B1263" s="28" t="s">
        <v>110</v>
      </c>
      <c r="C1263" s="29" t="s">
        <v>3192</v>
      </c>
      <c r="D1263" s="29" t="s">
        <v>3193</v>
      </c>
      <c r="E1263" s="29" t="s">
        <v>3194</v>
      </c>
      <c r="F1263" s="29" t="s">
        <v>3195</v>
      </c>
      <c r="G1263" s="29" t="s">
        <v>3196</v>
      </c>
      <c r="H1263" s="29"/>
      <c r="I1263" s="3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</row>
    <row r="1264" spans="1:20" ht="34.5" customHeight="1" x14ac:dyDescent="0.25">
      <c r="A1264" s="27" t="s">
        <v>1827</v>
      </c>
      <c r="B1264" s="28" t="s">
        <v>346</v>
      </c>
      <c r="C1264" s="29" t="s">
        <v>3197</v>
      </c>
      <c r="D1264" s="29" t="s">
        <v>3198</v>
      </c>
      <c r="E1264" s="29" t="s">
        <v>3199</v>
      </c>
      <c r="F1264" s="29" t="s">
        <v>3200</v>
      </c>
      <c r="G1264" s="29" t="s">
        <v>3201</v>
      </c>
      <c r="H1264" s="29"/>
      <c r="I1264" s="3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</row>
    <row r="1265" spans="1:20" ht="34.5" customHeight="1" x14ac:dyDescent="0.25">
      <c r="A1265" s="27" t="s">
        <v>1827</v>
      </c>
      <c r="B1265" s="28" t="s">
        <v>351</v>
      </c>
      <c r="C1265" s="29" t="s">
        <v>3202</v>
      </c>
      <c r="D1265" s="29" t="s">
        <v>3203</v>
      </c>
      <c r="E1265" s="29" t="s">
        <v>3204</v>
      </c>
      <c r="F1265" s="29" t="s">
        <v>3205</v>
      </c>
      <c r="G1265" s="29" t="s">
        <v>3206</v>
      </c>
      <c r="H1265" s="29"/>
      <c r="I1265" s="3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</row>
    <row r="1266" spans="1:20" ht="34.5" customHeight="1" x14ac:dyDescent="0.25">
      <c r="A1266" s="27" t="s">
        <v>1827</v>
      </c>
      <c r="B1266" s="28" t="s">
        <v>354</v>
      </c>
      <c r="C1266" s="29" t="s">
        <v>3207</v>
      </c>
      <c r="D1266" s="29" t="s">
        <v>3208</v>
      </c>
      <c r="E1266" s="29">
        <v>89106549649</v>
      </c>
      <c r="F1266" s="29" t="s">
        <v>3209</v>
      </c>
      <c r="G1266" s="29" t="s">
        <v>3210</v>
      </c>
      <c r="H1266" s="29"/>
      <c r="I1266" s="3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</row>
    <row r="1267" spans="1:20" ht="34.5" customHeight="1" x14ac:dyDescent="0.25">
      <c r="A1267" s="27" t="s">
        <v>1827</v>
      </c>
      <c r="B1267" s="28" t="s">
        <v>359</v>
      </c>
      <c r="C1267" s="29" t="s">
        <v>3211</v>
      </c>
      <c r="D1267" s="29" t="s">
        <v>3212</v>
      </c>
      <c r="E1267" s="29" t="s">
        <v>3213</v>
      </c>
      <c r="F1267" s="29" t="s">
        <v>3214</v>
      </c>
      <c r="G1267" s="29" t="s">
        <v>3215</v>
      </c>
      <c r="H1267" s="29"/>
      <c r="I1267" s="3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</row>
    <row r="1268" spans="1:20" ht="34.5" customHeight="1" x14ac:dyDescent="0.25">
      <c r="A1268" s="27" t="s">
        <v>1827</v>
      </c>
      <c r="B1268" s="28" t="s">
        <v>364</v>
      </c>
      <c r="C1268" s="29" t="s">
        <v>3216</v>
      </c>
      <c r="D1268" s="29" t="s">
        <v>3217</v>
      </c>
      <c r="E1268" s="29">
        <v>84754631353</v>
      </c>
      <c r="F1268" s="29" t="s">
        <v>3218</v>
      </c>
      <c r="G1268" s="29" t="s">
        <v>3219</v>
      </c>
      <c r="H1268" s="43" t="s">
        <v>3220</v>
      </c>
      <c r="I1268" s="3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</row>
    <row r="1269" spans="1:20" ht="34.5" customHeight="1" x14ac:dyDescent="0.25">
      <c r="A1269" s="27" t="s">
        <v>1827</v>
      </c>
      <c r="B1269" s="28" t="s">
        <v>369</v>
      </c>
      <c r="C1269" s="29" t="s">
        <v>3221</v>
      </c>
      <c r="D1269" s="29" t="s">
        <v>3222</v>
      </c>
      <c r="E1269" s="29" t="s">
        <v>3223</v>
      </c>
      <c r="F1269" s="29" t="s">
        <v>3224</v>
      </c>
      <c r="G1269" s="29" t="s">
        <v>3225</v>
      </c>
      <c r="H1269" s="29"/>
      <c r="I1269" s="3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</row>
    <row r="1270" spans="1:20" ht="34.5" customHeight="1" x14ac:dyDescent="0.25">
      <c r="A1270" s="27" t="s">
        <v>1827</v>
      </c>
      <c r="B1270" s="28" t="s">
        <v>374</v>
      </c>
      <c r="C1270" s="29" t="s">
        <v>3226</v>
      </c>
      <c r="D1270" s="29" t="s">
        <v>3227</v>
      </c>
      <c r="E1270" s="29" t="s">
        <v>3228</v>
      </c>
      <c r="F1270" s="29" t="s">
        <v>3229</v>
      </c>
      <c r="G1270" s="29" t="s">
        <v>3230</v>
      </c>
      <c r="H1270" s="29"/>
      <c r="I1270" s="3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</row>
    <row r="1271" spans="1:20" ht="34.5" customHeight="1" x14ac:dyDescent="0.25">
      <c r="A1271" s="27" t="s">
        <v>1827</v>
      </c>
      <c r="B1271" s="28" t="s">
        <v>381</v>
      </c>
      <c r="C1271" s="29" t="s">
        <v>3231</v>
      </c>
      <c r="D1271" s="29" t="s">
        <v>3232</v>
      </c>
      <c r="E1271" s="29">
        <v>89051227534</v>
      </c>
      <c r="F1271" s="29" t="s">
        <v>3233</v>
      </c>
      <c r="G1271" s="29" t="s">
        <v>3234</v>
      </c>
      <c r="H1271" s="29" t="s">
        <v>3235</v>
      </c>
      <c r="I1271" s="3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</row>
    <row r="1272" spans="1:20" ht="34.5" customHeight="1" x14ac:dyDescent="0.25">
      <c r="A1272" s="27" t="s">
        <v>1827</v>
      </c>
      <c r="B1272" s="28" t="s">
        <v>386</v>
      </c>
      <c r="C1272" s="29" t="s">
        <v>3236</v>
      </c>
      <c r="D1272" s="29" t="s">
        <v>3237</v>
      </c>
      <c r="E1272" s="29" t="s">
        <v>3238</v>
      </c>
      <c r="F1272" s="29" t="s">
        <v>3239</v>
      </c>
      <c r="G1272" s="29" t="s">
        <v>3240</v>
      </c>
      <c r="H1272" s="29"/>
      <c r="I1272" s="3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</row>
    <row r="1273" spans="1:20" ht="34.5" customHeight="1" x14ac:dyDescent="0.25">
      <c r="A1273" s="27" t="s">
        <v>1827</v>
      </c>
      <c r="B1273" s="28" t="s">
        <v>391</v>
      </c>
      <c r="C1273" s="29" t="s">
        <v>3241</v>
      </c>
      <c r="D1273" s="29" t="s">
        <v>3242</v>
      </c>
      <c r="E1273" s="29">
        <v>84755427190</v>
      </c>
      <c r="F1273" s="29" t="s">
        <v>3243</v>
      </c>
      <c r="G1273" s="29" t="s">
        <v>3244</v>
      </c>
      <c r="H1273" s="29"/>
      <c r="I1273" s="3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</row>
    <row r="1274" spans="1:20" ht="34.5" customHeight="1" x14ac:dyDescent="0.25">
      <c r="A1274" s="27" t="s">
        <v>1827</v>
      </c>
      <c r="B1274" s="28" t="s">
        <v>718</v>
      </c>
      <c r="C1274" s="29" t="s">
        <v>3245</v>
      </c>
      <c r="D1274" s="29" t="s">
        <v>3246</v>
      </c>
      <c r="E1274" s="29">
        <v>89107532212</v>
      </c>
      <c r="F1274" s="29" t="s">
        <v>3247</v>
      </c>
      <c r="G1274" s="29" t="s">
        <v>3248</v>
      </c>
      <c r="H1274" s="29"/>
      <c r="I1274" s="3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</row>
    <row r="1275" spans="1:20" ht="34.5" customHeight="1" x14ac:dyDescent="0.25">
      <c r="A1275" s="27" t="s">
        <v>1827</v>
      </c>
      <c r="B1275" s="28" t="s">
        <v>1011</v>
      </c>
      <c r="C1275" s="29" t="s">
        <v>3249</v>
      </c>
      <c r="D1275" s="29" t="s">
        <v>3250</v>
      </c>
      <c r="E1275" s="29">
        <v>89531258321</v>
      </c>
      <c r="F1275" s="29" t="s">
        <v>3251</v>
      </c>
      <c r="G1275" s="29" t="s">
        <v>3252</v>
      </c>
      <c r="H1275" s="29"/>
      <c r="I1275" s="3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</row>
    <row r="1276" spans="1:20" ht="34.5" customHeight="1" x14ac:dyDescent="0.25">
      <c r="A1276" s="27" t="s">
        <v>1827</v>
      </c>
      <c r="B1276" s="28" t="s">
        <v>1017</v>
      </c>
      <c r="C1276" s="29" t="s">
        <v>3253</v>
      </c>
      <c r="D1276" s="29" t="s">
        <v>3254</v>
      </c>
      <c r="E1276" s="29">
        <v>89202326382</v>
      </c>
      <c r="F1276" s="29" t="s">
        <v>3255</v>
      </c>
      <c r="G1276" s="29" t="s">
        <v>3256</v>
      </c>
      <c r="H1276" s="43" t="s">
        <v>3257</v>
      </c>
      <c r="I1276" s="3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</row>
    <row r="1277" spans="1:20" ht="34.5" customHeight="1" x14ac:dyDescent="0.25">
      <c r="A1277" s="27" t="s">
        <v>1827</v>
      </c>
      <c r="B1277" s="28" t="s">
        <v>1024</v>
      </c>
      <c r="C1277" s="29" t="s">
        <v>3258</v>
      </c>
      <c r="D1277" s="29" t="s">
        <v>3259</v>
      </c>
      <c r="E1277" s="29" t="s">
        <v>3260</v>
      </c>
      <c r="F1277" s="29" t="s">
        <v>3261</v>
      </c>
      <c r="G1277" s="29" t="s">
        <v>3262</v>
      </c>
      <c r="H1277" s="29"/>
      <c r="I1277" s="3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</row>
    <row r="1278" spans="1:20" ht="34.5" customHeight="1" x14ac:dyDescent="0.25">
      <c r="A1278" s="27" t="s">
        <v>1827</v>
      </c>
      <c r="B1278" s="28" t="s">
        <v>8</v>
      </c>
      <c r="C1278" s="29" t="s">
        <v>3263</v>
      </c>
      <c r="D1278" s="29" t="s">
        <v>3264</v>
      </c>
      <c r="E1278" s="29">
        <v>89027343140</v>
      </c>
      <c r="F1278" s="29" t="s">
        <v>3265</v>
      </c>
      <c r="G1278" s="29" t="s">
        <v>3266</v>
      </c>
      <c r="H1278" s="29"/>
      <c r="I1278" s="3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</row>
    <row r="1279" spans="1:20" ht="52.5" customHeight="1" x14ac:dyDescent="0.25">
      <c r="A1279" s="27" t="s">
        <v>1827</v>
      </c>
      <c r="B1279" s="28" t="s">
        <v>546</v>
      </c>
      <c r="C1279" s="29" t="s">
        <v>3267</v>
      </c>
      <c r="D1279" s="29" t="s">
        <v>3756</v>
      </c>
      <c r="E1279" s="29">
        <v>89204819167</v>
      </c>
      <c r="F1279" s="29" t="s">
        <v>3268</v>
      </c>
      <c r="G1279" s="29" t="s">
        <v>3269</v>
      </c>
      <c r="H1279" s="29"/>
      <c r="I1279" s="3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</row>
    <row r="1280" spans="1:20" ht="34.5" customHeight="1" x14ac:dyDescent="0.25">
      <c r="A1280" s="27" t="s">
        <v>1827</v>
      </c>
      <c r="B1280" s="28" t="s">
        <v>642</v>
      </c>
      <c r="C1280" s="29" t="s">
        <v>3270</v>
      </c>
      <c r="D1280" s="29" t="s">
        <v>3271</v>
      </c>
      <c r="E1280" s="29" t="s">
        <v>3272</v>
      </c>
      <c r="F1280" s="29" t="s">
        <v>3273</v>
      </c>
      <c r="G1280" s="29" t="s">
        <v>3274</v>
      </c>
      <c r="H1280" s="29"/>
      <c r="I1280" s="3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</row>
    <row r="1281" spans="1:20" ht="34.5" customHeight="1" x14ac:dyDescent="0.25">
      <c r="A1281" s="33" t="s">
        <v>1827</v>
      </c>
      <c r="B1281" s="34" t="s">
        <v>751</v>
      </c>
      <c r="C1281" s="35" t="s">
        <v>3275</v>
      </c>
      <c r="D1281" s="35" t="s">
        <v>3276</v>
      </c>
      <c r="E1281" s="35" t="s">
        <v>3277</v>
      </c>
      <c r="F1281" s="35" t="s">
        <v>3278</v>
      </c>
      <c r="G1281" s="35" t="s">
        <v>3279</v>
      </c>
      <c r="H1281" s="49" t="s">
        <v>3280</v>
      </c>
      <c r="I1281" s="10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</row>
    <row r="1282" spans="1:20" ht="34.5" customHeight="1" x14ac:dyDescent="0.25">
      <c r="A1282" s="27" t="s">
        <v>1827</v>
      </c>
      <c r="B1282" s="28" t="s">
        <v>756</v>
      </c>
      <c r="C1282" s="29" t="s">
        <v>3281</v>
      </c>
      <c r="D1282" s="29" t="s">
        <v>3282</v>
      </c>
      <c r="E1282" s="29">
        <v>89158856010</v>
      </c>
      <c r="F1282" s="29" t="s">
        <v>3283</v>
      </c>
      <c r="G1282" s="29" t="s">
        <v>3284</v>
      </c>
      <c r="H1282" s="29"/>
      <c r="I1282" s="3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</row>
    <row r="1283" spans="1:20" ht="34.5" customHeight="1" x14ac:dyDescent="0.25">
      <c r="A1283" s="27" t="s">
        <v>1827</v>
      </c>
      <c r="B1283" s="28" t="s">
        <v>1055</v>
      </c>
      <c r="C1283" s="29" t="s">
        <v>3285</v>
      </c>
      <c r="D1283" s="29" t="s">
        <v>3286</v>
      </c>
      <c r="E1283" s="29">
        <v>89606681466</v>
      </c>
      <c r="F1283" s="29" t="s">
        <v>3287</v>
      </c>
      <c r="G1283" s="29" t="s">
        <v>3288</v>
      </c>
      <c r="H1283" s="29"/>
      <c r="I1283" s="3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</row>
    <row r="1284" spans="1:20" ht="34.5" customHeight="1" x14ac:dyDescent="0.25">
      <c r="A1284" s="27" t="s">
        <v>1827</v>
      </c>
      <c r="B1284" s="28" t="s">
        <v>42</v>
      </c>
      <c r="C1284" s="29" t="s">
        <v>3289</v>
      </c>
      <c r="D1284" s="29" t="s">
        <v>3290</v>
      </c>
      <c r="E1284" s="29" t="s">
        <v>3291</v>
      </c>
      <c r="F1284" s="29" t="s">
        <v>3292</v>
      </c>
      <c r="G1284" s="29" t="s">
        <v>3293</v>
      </c>
      <c r="H1284" s="29"/>
      <c r="I1284" s="3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</row>
    <row r="1285" spans="1:20" ht="34.5" customHeight="1" x14ac:dyDescent="0.25">
      <c r="A1285" s="27" t="s">
        <v>1827</v>
      </c>
      <c r="B1285" s="28" t="s">
        <v>75</v>
      </c>
      <c r="C1285" s="29" t="s">
        <v>3294</v>
      </c>
      <c r="D1285" s="29" t="s">
        <v>3295</v>
      </c>
      <c r="E1285" s="29" t="s">
        <v>3296</v>
      </c>
      <c r="F1285" s="29" t="s">
        <v>3297</v>
      </c>
      <c r="G1285" s="29" t="s">
        <v>3298</v>
      </c>
      <c r="H1285" s="29"/>
      <c r="I1285" s="3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</row>
    <row r="1286" spans="1:20" ht="34.5" customHeight="1" x14ac:dyDescent="0.25">
      <c r="A1286" s="27" t="s">
        <v>1827</v>
      </c>
      <c r="B1286" s="28" t="s">
        <v>116</v>
      </c>
      <c r="C1286" s="29" t="s">
        <v>3299</v>
      </c>
      <c r="D1286" s="29" t="s">
        <v>3300</v>
      </c>
      <c r="E1286" s="29" t="s">
        <v>3301</v>
      </c>
      <c r="F1286" s="29" t="s">
        <v>3302</v>
      </c>
      <c r="G1286" s="29" t="s">
        <v>3303</v>
      </c>
      <c r="H1286" s="29"/>
      <c r="I1286" s="3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</row>
    <row r="1287" spans="1:20" ht="34.5" customHeight="1" x14ac:dyDescent="0.25">
      <c r="A1287" s="27" t="s">
        <v>1827</v>
      </c>
      <c r="B1287" s="28" t="s">
        <v>135</v>
      </c>
      <c r="C1287" s="29" t="s">
        <v>3304</v>
      </c>
      <c r="D1287" s="29" t="s">
        <v>3305</v>
      </c>
      <c r="E1287" s="29">
        <v>84753323068</v>
      </c>
      <c r="F1287" s="29" t="s">
        <v>3306</v>
      </c>
      <c r="G1287" s="29" t="s">
        <v>3307</v>
      </c>
      <c r="H1287" s="29"/>
      <c r="I1287" s="3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</row>
    <row r="1288" spans="1:20" ht="34.5" customHeight="1" x14ac:dyDescent="0.25">
      <c r="A1288" s="27" t="s">
        <v>1827</v>
      </c>
      <c r="B1288" s="28" t="s">
        <v>141</v>
      </c>
      <c r="C1288" s="29" t="s">
        <v>3308</v>
      </c>
      <c r="D1288" s="29" t="s">
        <v>3309</v>
      </c>
      <c r="E1288" s="29" t="s">
        <v>3310</v>
      </c>
      <c r="F1288" s="29" t="s">
        <v>3311</v>
      </c>
      <c r="G1288" s="29" t="s">
        <v>3312</v>
      </c>
      <c r="H1288" s="29"/>
      <c r="I1288" s="3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</row>
    <row r="1289" spans="1:20" ht="34.5" customHeight="1" x14ac:dyDescent="0.25">
      <c r="A1289" s="27" t="s">
        <v>1827</v>
      </c>
      <c r="B1289" s="28" t="s">
        <v>164</v>
      </c>
      <c r="C1289" s="29" t="s">
        <v>3313</v>
      </c>
      <c r="D1289" s="29" t="s">
        <v>3314</v>
      </c>
      <c r="E1289" s="29">
        <v>89606636758</v>
      </c>
      <c r="F1289" s="29" t="s">
        <v>3315</v>
      </c>
      <c r="G1289" s="29" t="s">
        <v>3316</v>
      </c>
      <c r="H1289" s="29"/>
      <c r="I1289" s="3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</row>
    <row r="1290" spans="1:20" ht="34.5" customHeight="1" x14ac:dyDescent="0.25">
      <c r="A1290" s="27" t="s">
        <v>1827</v>
      </c>
      <c r="B1290" s="28" t="s">
        <v>174</v>
      </c>
      <c r="C1290" s="29" t="s">
        <v>3317</v>
      </c>
      <c r="D1290" s="29" t="s">
        <v>3318</v>
      </c>
      <c r="E1290" s="29">
        <v>84755841331</v>
      </c>
      <c r="F1290" s="29" t="s">
        <v>3319</v>
      </c>
      <c r="G1290" s="29" t="s">
        <v>3320</v>
      </c>
      <c r="H1290" s="29"/>
      <c r="I1290" s="3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</row>
    <row r="1291" spans="1:20" ht="34.5" customHeight="1" x14ac:dyDescent="0.25">
      <c r="A1291" s="27" t="s">
        <v>1827</v>
      </c>
      <c r="B1291" s="28" t="s">
        <v>216</v>
      </c>
      <c r="C1291" s="29" t="s">
        <v>3321</v>
      </c>
      <c r="D1291" s="29" t="s">
        <v>3322</v>
      </c>
      <c r="E1291" s="29">
        <v>89204760208</v>
      </c>
      <c r="F1291" s="29" t="s">
        <v>3323</v>
      </c>
      <c r="G1291" s="29" t="s">
        <v>3324</v>
      </c>
      <c r="H1291" s="29"/>
      <c r="I1291" s="3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</row>
    <row r="1292" spans="1:20" ht="34.5" customHeight="1" x14ac:dyDescent="0.25">
      <c r="A1292" s="27" t="s">
        <v>1827</v>
      </c>
      <c r="B1292" s="28" t="s">
        <v>243</v>
      </c>
      <c r="C1292" s="29" t="s">
        <v>3167</v>
      </c>
      <c r="D1292" s="29" t="s">
        <v>3325</v>
      </c>
      <c r="E1292" s="29">
        <v>89202362502</v>
      </c>
      <c r="F1292" s="29" t="s">
        <v>3326</v>
      </c>
      <c r="G1292" s="29" t="s">
        <v>3327</v>
      </c>
      <c r="H1292" s="29"/>
      <c r="I1292" s="3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</row>
    <row r="1293" spans="1:20" ht="34.5" customHeight="1" x14ac:dyDescent="0.25">
      <c r="A1293" s="27" t="s">
        <v>1827</v>
      </c>
      <c r="B1293" s="28" t="s">
        <v>282</v>
      </c>
      <c r="C1293" s="29" t="s">
        <v>3328</v>
      </c>
      <c r="D1293" s="29" t="s">
        <v>3329</v>
      </c>
      <c r="E1293" s="29" t="s">
        <v>3330</v>
      </c>
      <c r="F1293" s="29" t="s">
        <v>3331</v>
      </c>
      <c r="G1293" s="29" t="s">
        <v>3332</v>
      </c>
      <c r="H1293" s="29"/>
      <c r="I1293" s="3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</row>
    <row r="1294" spans="1:20" ht="34.5" customHeight="1" x14ac:dyDescent="0.25">
      <c r="A1294" s="27" t="s">
        <v>1827</v>
      </c>
      <c r="B1294" s="28" t="s">
        <v>310</v>
      </c>
      <c r="C1294" s="29" t="s">
        <v>3333</v>
      </c>
      <c r="D1294" s="29" t="s">
        <v>3334</v>
      </c>
      <c r="E1294" s="29" t="s">
        <v>3335</v>
      </c>
      <c r="F1294" s="29"/>
      <c r="G1294" s="29" t="s">
        <v>3336</v>
      </c>
      <c r="H1294" s="29"/>
      <c r="I1294" s="3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</row>
    <row r="1295" spans="1:20" ht="22.5" customHeight="1" x14ac:dyDescent="0.25">
      <c r="A1295" s="27" t="s">
        <v>1834</v>
      </c>
      <c r="B1295" s="28" t="s">
        <v>9</v>
      </c>
      <c r="C1295" s="29" t="s">
        <v>3337</v>
      </c>
      <c r="D1295" s="29" t="s">
        <v>3338</v>
      </c>
      <c r="E1295" s="29" t="s">
        <v>3339</v>
      </c>
      <c r="F1295" s="29" t="s">
        <v>3340</v>
      </c>
      <c r="G1295" s="29" t="s">
        <v>3341</v>
      </c>
      <c r="H1295" s="29"/>
      <c r="I1295" s="3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</row>
    <row r="1296" spans="1:20" ht="15.75" hidden="1" customHeight="1" x14ac:dyDescent="0.25">
      <c r="A1296" s="27"/>
      <c r="B1296" s="28"/>
      <c r="C1296" s="29"/>
      <c r="D1296" s="29"/>
      <c r="E1296" s="29"/>
      <c r="F1296" s="29" t="s">
        <v>3342</v>
      </c>
      <c r="G1296" s="29"/>
      <c r="H1296" s="29"/>
      <c r="I1296" s="3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</row>
    <row r="1297" spans="1:20" ht="56.25" customHeight="1" x14ac:dyDescent="0.25">
      <c r="A1297" s="27" t="s">
        <v>1834</v>
      </c>
      <c r="B1297" s="28" t="s">
        <v>17</v>
      </c>
      <c r="C1297" s="29" t="s">
        <v>3343</v>
      </c>
      <c r="D1297" s="29" t="s">
        <v>3344</v>
      </c>
      <c r="E1297" s="29" t="s">
        <v>3345</v>
      </c>
      <c r="F1297" s="29" t="s">
        <v>3346</v>
      </c>
      <c r="G1297" s="29" t="s">
        <v>3347</v>
      </c>
      <c r="H1297" s="29"/>
      <c r="I1297" s="3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</row>
    <row r="1298" spans="1:20" ht="15.75" hidden="1" customHeight="1" x14ac:dyDescent="0.25">
      <c r="A1298" s="27"/>
      <c r="B1298" s="28"/>
      <c r="C1298" s="29"/>
      <c r="D1298" s="29"/>
      <c r="E1298" s="29"/>
      <c r="F1298" s="29"/>
      <c r="G1298" s="29"/>
      <c r="H1298" s="29"/>
      <c r="I1298" s="3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</row>
    <row r="1299" spans="1:20" ht="33.75" customHeight="1" x14ac:dyDescent="0.25">
      <c r="A1299" s="27" t="s">
        <v>1834</v>
      </c>
      <c r="B1299" s="28" t="s">
        <v>24</v>
      </c>
      <c r="C1299" s="29" t="s">
        <v>3348</v>
      </c>
      <c r="D1299" s="29" t="s">
        <v>3349</v>
      </c>
      <c r="E1299" s="29" t="s">
        <v>3350</v>
      </c>
      <c r="F1299" s="29" t="s">
        <v>3351</v>
      </c>
      <c r="G1299" s="29" t="s">
        <v>3352</v>
      </c>
      <c r="H1299" s="29"/>
      <c r="I1299" s="3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</row>
    <row r="1300" spans="1:20" ht="15.75" hidden="1" customHeight="1" x14ac:dyDescent="0.25">
      <c r="A1300" s="27"/>
      <c r="B1300" s="28"/>
      <c r="C1300" s="29"/>
      <c r="D1300" s="29"/>
      <c r="E1300" s="29"/>
      <c r="F1300" s="29"/>
      <c r="G1300" s="29"/>
      <c r="H1300" s="29"/>
      <c r="I1300" s="3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</row>
    <row r="1301" spans="1:20" ht="34.5" customHeight="1" x14ac:dyDescent="0.25">
      <c r="A1301" s="27" t="s">
        <v>1834</v>
      </c>
      <c r="B1301" s="28" t="s">
        <v>29</v>
      </c>
      <c r="C1301" s="29" t="s">
        <v>3353</v>
      </c>
      <c r="D1301" s="29" t="s">
        <v>3354</v>
      </c>
      <c r="E1301" s="29" t="s">
        <v>3355</v>
      </c>
      <c r="F1301" s="29" t="s">
        <v>3356</v>
      </c>
      <c r="G1301" s="29" t="s">
        <v>3357</v>
      </c>
      <c r="H1301" s="29" t="s">
        <v>3358</v>
      </c>
      <c r="I1301" s="3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</row>
    <row r="1302" spans="1:20" ht="45" customHeight="1" x14ac:dyDescent="0.25">
      <c r="A1302" s="27" t="s">
        <v>1834</v>
      </c>
      <c r="B1302" s="28" t="s">
        <v>34</v>
      </c>
      <c r="C1302" s="29" t="s">
        <v>3359</v>
      </c>
      <c r="D1302" s="29" t="s">
        <v>3360</v>
      </c>
      <c r="E1302" s="29"/>
      <c r="F1302" s="29" t="s">
        <v>3361</v>
      </c>
      <c r="G1302" s="29" t="s">
        <v>3362</v>
      </c>
      <c r="H1302" s="29"/>
      <c r="I1302" s="3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</row>
    <row r="1303" spans="1:20" ht="15.75" hidden="1" customHeight="1" x14ac:dyDescent="0.25">
      <c r="A1303" s="27"/>
      <c r="B1303" s="28"/>
      <c r="C1303" s="29"/>
      <c r="D1303" s="29"/>
      <c r="E1303" s="29" t="s">
        <v>3363</v>
      </c>
      <c r="F1303" s="29"/>
      <c r="G1303" s="29"/>
      <c r="H1303" s="29"/>
      <c r="I1303" s="3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</row>
    <row r="1304" spans="1:20" ht="67.5" customHeight="1" x14ac:dyDescent="0.25">
      <c r="A1304" s="27" t="s">
        <v>1834</v>
      </c>
      <c r="B1304" s="28" t="s">
        <v>69</v>
      </c>
      <c r="C1304" s="29" t="s">
        <v>3364</v>
      </c>
      <c r="D1304" s="29" t="s">
        <v>3365</v>
      </c>
      <c r="E1304" s="29">
        <v>89206999227</v>
      </c>
      <c r="F1304" s="29" t="s">
        <v>3366</v>
      </c>
      <c r="G1304" s="29">
        <v>170100</v>
      </c>
      <c r="H1304" s="29"/>
      <c r="I1304" s="3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</row>
    <row r="1305" spans="1:20" hidden="1" x14ac:dyDescent="0.25">
      <c r="A1305" s="27"/>
      <c r="B1305" s="28"/>
      <c r="C1305" s="29"/>
      <c r="D1305" s="29"/>
      <c r="E1305" s="29">
        <v>89109373499</v>
      </c>
      <c r="F1305" s="29"/>
      <c r="G1305" s="29" t="s">
        <v>3367</v>
      </c>
      <c r="H1305" s="29"/>
      <c r="I1305" s="3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</row>
    <row r="1306" spans="1:20" hidden="1" x14ac:dyDescent="0.25">
      <c r="A1306" s="27"/>
      <c r="B1306" s="28"/>
      <c r="C1306" s="29"/>
      <c r="D1306" s="29"/>
      <c r="E1306" s="29"/>
      <c r="F1306" s="29"/>
      <c r="G1306" s="29" t="s">
        <v>3368</v>
      </c>
      <c r="H1306" s="29"/>
      <c r="I1306" s="3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</row>
    <row r="1307" spans="1:20" ht="15.75" hidden="1" customHeight="1" x14ac:dyDescent="0.25">
      <c r="A1307" s="27"/>
      <c r="B1307" s="28"/>
      <c r="C1307" s="29"/>
      <c r="D1307" s="29"/>
      <c r="E1307" s="32"/>
      <c r="F1307" s="29"/>
      <c r="G1307" s="29" t="s">
        <v>3369</v>
      </c>
      <c r="H1307" s="29"/>
      <c r="I1307" s="3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</row>
    <row r="1308" spans="1:20" ht="45.75" customHeight="1" x14ac:dyDescent="0.25">
      <c r="A1308" s="27" t="s">
        <v>1834</v>
      </c>
      <c r="B1308" s="28" t="s">
        <v>110</v>
      </c>
      <c r="C1308" s="29" t="s">
        <v>3370</v>
      </c>
      <c r="D1308" s="29" t="s">
        <v>3371</v>
      </c>
      <c r="E1308" s="29">
        <v>79065549626</v>
      </c>
      <c r="F1308" s="29" t="s">
        <v>3372</v>
      </c>
      <c r="G1308" s="29" t="s">
        <v>3373</v>
      </c>
      <c r="H1308" s="29"/>
      <c r="I1308" s="3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</row>
    <row r="1309" spans="1:20" ht="56.25" customHeight="1" x14ac:dyDescent="0.25">
      <c r="A1309" s="27" t="s">
        <v>1834</v>
      </c>
      <c r="B1309" s="28" t="s">
        <v>346</v>
      </c>
      <c r="C1309" s="29" t="s">
        <v>3374</v>
      </c>
      <c r="D1309" s="29" t="s">
        <v>3375</v>
      </c>
      <c r="E1309" s="29" t="s">
        <v>3376</v>
      </c>
      <c r="F1309" s="30" t="str">
        <f>HYPERLINK("mailto:elena-nagovie@rambler.ru","elena-nagovie@rambler.ru ")</f>
        <v xml:space="preserve">elena-nagovie@rambler.ru </v>
      </c>
      <c r="G1309" s="80" t="s">
        <v>3377</v>
      </c>
      <c r="H1309" s="29"/>
      <c r="I1309" s="3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</row>
    <row r="1310" spans="1:20" ht="15.75" hidden="1" customHeight="1" x14ac:dyDescent="0.25">
      <c r="A1310" s="27"/>
      <c r="B1310" s="28"/>
      <c r="C1310" s="29"/>
      <c r="D1310" s="29"/>
      <c r="E1310" s="29"/>
      <c r="F1310" s="38"/>
      <c r="G1310" s="80"/>
      <c r="H1310" s="29"/>
      <c r="I1310" s="3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</row>
    <row r="1311" spans="1:20" ht="45" customHeight="1" x14ac:dyDescent="0.25">
      <c r="A1311" s="27" t="s">
        <v>1834</v>
      </c>
      <c r="B1311" s="28" t="s">
        <v>351</v>
      </c>
      <c r="C1311" s="29" t="s">
        <v>3378</v>
      </c>
      <c r="D1311" s="29" t="s">
        <v>3379</v>
      </c>
      <c r="E1311" s="29" t="s">
        <v>3380</v>
      </c>
      <c r="F1311" s="37" t="str">
        <f>HYPERLINK("mailto:irinka14.08@mail.ru","irinka14.08@mail.ru")</f>
        <v>irinka14.08@mail.ru</v>
      </c>
      <c r="G1311" s="29" t="s">
        <v>3381</v>
      </c>
      <c r="H1311" s="29"/>
      <c r="I1311" s="3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</row>
    <row r="1312" spans="1:20" ht="15.75" hidden="1" customHeight="1" x14ac:dyDescent="0.25">
      <c r="A1312" s="27"/>
      <c r="B1312" s="28"/>
      <c r="C1312" s="29"/>
      <c r="D1312" s="29"/>
      <c r="E1312" s="29"/>
      <c r="F1312" s="38"/>
      <c r="G1312" s="29"/>
      <c r="H1312" s="29"/>
      <c r="I1312" s="3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</row>
    <row r="1313" spans="1:20" ht="15.75" customHeight="1" x14ac:dyDescent="0.25">
      <c r="A1313" s="27" t="s">
        <v>1834</v>
      </c>
      <c r="B1313" s="28" t="s">
        <v>354</v>
      </c>
      <c r="C1313" s="29" t="s">
        <v>3382</v>
      </c>
      <c r="D1313" s="29" t="s">
        <v>3383</v>
      </c>
      <c r="E1313" s="29" t="s">
        <v>3384</v>
      </c>
      <c r="F1313" s="37" t="str">
        <f>HYPERLINK("mailto:r.2chkin@yandex.ru","r.2chkin@yandex.ru")</f>
        <v>r.2chkin@yandex.ru</v>
      </c>
      <c r="G1313" s="29" t="s">
        <v>3385</v>
      </c>
      <c r="H1313" s="29"/>
      <c r="I1313" s="3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</row>
    <row r="1314" spans="1:20" ht="15.75" hidden="1" customHeight="1" x14ac:dyDescent="0.25">
      <c r="A1314" s="27"/>
      <c r="B1314" s="28"/>
      <c r="C1314" s="29"/>
      <c r="D1314" s="29"/>
      <c r="E1314" s="29"/>
      <c r="F1314" s="38"/>
      <c r="G1314" s="29"/>
      <c r="H1314" s="29"/>
      <c r="I1314" s="3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</row>
    <row r="1315" spans="1:20" ht="45" customHeight="1" x14ac:dyDescent="0.25">
      <c r="A1315" s="27" t="s">
        <v>1834</v>
      </c>
      <c r="B1315" s="28" t="s">
        <v>359</v>
      </c>
      <c r="C1315" s="29" t="s">
        <v>3386</v>
      </c>
      <c r="D1315" s="29" t="s">
        <v>3387</v>
      </c>
      <c r="E1315" s="29" t="s">
        <v>3388</v>
      </c>
      <c r="F1315" s="29" t="s">
        <v>3389</v>
      </c>
      <c r="G1315" s="29"/>
      <c r="H1315" s="29"/>
      <c r="I1315" s="3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</row>
    <row r="1316" spans="1:20" ht="45" customHeight="1" x14ac:dyDescent="0.25">
      <c r="A1316" s="27" t="s">
        <v>1834</v>
      </c>
      <c r="B1316" s="28" t="s">
        <v>364</v>
      </c>
      <c r="C1316" s="29" t="s">
        <v>3390</v>
      </c>
      <c r="D1316" s="29" t="s">
        <v>3391</v>
      </c>
      <c r="E1316" s="29">
        <v>89201666170</v>
      </c>
      <c r="F1316" s="29" t="s">
        <v>3392</v>
      </c>
      <c r="G1316" s="29" t="s">
        <v>3393</v>
      </c>
      <c r="H1316" s="43" t="s">
        <v>3394</v>
      </c>
      <c r="I1316" s="3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</row>
    <row r="1317" spans="1:20" ht="45" customHeight="1" x14ac:dyDescent="0.25">
      <c r="A1317" s="27" t="s">
        <v>1834</v>
      </c>
      <c r="B1317" s="28" t="s">
        <v>369</v>
      </c>
      <c r="C1317" s="29" t="s">
        <v>3395</v>
      </c>
      <c r="D1317" s="29" t="s">
        <v>3396</v>
      </c>
      <c r="E1317" s="29">
        <v>89201699887</v>
      </c>
      <c r="F1317" s="29" t="s">
        <v>3397</v>
      </c>
      <c r="G1317" s="29" t="s">
        <v>3398</v>
      </c>
      <c r="H1317" s="29"/>
      <c r="I1317" s="3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</row>
    <row r="1318" spans="1:20" ht="45" customHeight="1" x14ac:dyDescent="0.25">
      <c r="A1318" s="27" t="s">
        <v>1841</v>
      </c>
      <c r="B1318" s="28" t="s">
        <v>9</v>
      </c>
      <c r="C1318" s="29" t="s">
        <v>3399</v>
      </c>
      <c r="D1318" s="29" t="s">
        <v>3400</v>
      </c>
      <c r="E1318" s="29" t="s">
        <v>3401</v>
      </c>
      <c r="F1318" s="29" t="s">
        <v>3402</v>
      </c>
      <c r="G1318" s="29" t="s">
        <v>3403</v>
      </c>
      <c r="H1318" s="29"/>
      <c r="I1318" s="3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</row>
    <row r="1319" spans="1:20" ht="15.75" hidden="1" customHeight="1" x14ac:dyDescent="0.25">
      <c r="A1319" s="27"/>
      <c r="B1319" s="28"/>
      <c r="C1319" s="29"/>
      <c r="D1319" s="29"/>
      <c r="E1319" s="29"/>
      <c r="F1319" s="29"/>
      <c r="G1319" s="29"/>
      <c r="H1319" s="29"/>
      <c r="I1319" s="3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</row>
    <row r="1320" spans="1:20" ht="23.25" customHeight="1" x14ac:dyDescent="0.25">
      <c r="A1320" s="27" t="s">
        <v>1848</v>
      </c>
      <c r="B1320" s="28" t="s">
        <v>9</v>
      </c>
      <c r="C1320" s="29" t="s">
        <v>3404</v>
      </c>
      <c r="D1320" s="29" t="s">
        <v>3405</v>
      </c>
      <c r="E1320" s="29" t="s">
        <v>3406</v>
      </c>
      <c r="F1320" s="29" t="s">
        <v>3407</v>
      </c>
      <c r="G1320" s="29" t="s">
        <v>3408</v>
      </c>
      <c r="H1320" s="43" t="s">
        <v>3409</v>
      </c>
      <c r="I1320" s="3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</row>
    <row r="1321" spans="1:20" ht="22.5" customHeight="1" x14ac:dyDescent="0.25">
      <c r="A1321" s="27" t="s">
        <v>1848</v>
      </c>
      <c r="B1321" s="28" t="s">
        <v>17</v>
      </c>
      <c r="C1321" s="29" t="s">
        <v>3410</v>
      </c>
      <c r="D1321" s="29"/>
      <c r="E1321" s="29"/>
      <c r="F1321" s="29"/>
      <c r="G1321" s="29"/>
      <c r="H1321" s="29"/>
      <c r="I1321" s="3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</row>
    <row r="1322" spans="1:20" hidden="1" x14ac:dyDescent="0.25">
      <c r="A1322" s="27"/>
      <c r="B1322" s="28"/>
      <c r="C1322" s="29"/>
      <c r="D1322" s="29"/>
      <c r="E1322" s="29"/>
      <c r="F1322" s="29"/>
      <c r="G1322" s="29"/>
      <c r="H1322" s="29"/>
      <c r="I1322" s="3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</row>
    <row r="1323" spans="1:20" ht="15.75" hidden="1" customHeight="1" x14ac:dyDescent="0.25">
      <c r="A1323" s="27"/>
      <c r="B1323" s="28"/>
      <c r="C1323" s="29"/>
      <c r="D1323" s="29"/>
      <c r="E1323" s="29"/>
      <c r="F1323" s="29"/>
      <c r="G1323" s="29"/>
      <c r="H1323" s="29"/>
      <c r="I1323" s="3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</row>
    <row r="1324" spans="1:20" ht="45" customHeight="1" x14ac:dyDescent="0.25">
      <c r="A1324" s="27" t="s">
        <v>1848</v>
      </c>
      <c r="B1324" s="28" t="s">
        <v>24</v>
      </c>
      <c r="C1324" s="29" t="s">
        <v>3411</v>
      </c>
      <c r="D1324" s="29"/>
      <c r="E1324" s="29"/>
      <c r="F1324" s="29"/>
      <c r="G1324" s="29"/>
      <c r="H1324" s="29"/>
      <c r="I1324" s="3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</row>
    <row r="1325" spans="1:20" hidden="1" x14ac:dyDescent="0.25">
      <c r="A1325" s="27"/>
      <c r="B1325" s="28"/>
      <c r="C1325" s="29"/>
      <c r="D1325" s="29"/>
      <c r="E1325" s="29"/>
      <c r="F1325" s="29"/>
      <c r="G1325" s="29"/>
      <c r="H1325" s="29"/>
      <c r="I1325" s="3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</row>
    <row r="1326" spans="1:20" ht="15.75" hidden="1" customHeight="1" x14ac:dyDescent="0.25">
      <c r="A1326" s="27"/>
      <c r="B1326" s="28"/>
      <c r="C1326" s="29"/>
      <c r="D1326" s="29"/>
      <c r="E1326" s="29"/>
      <c r="F1326" s="29"/>
      <c r="G1326" s="29"/>
      <c r="H1326" s="29"/>
      <c r="I1326" s="3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</row>
    <row r="1327" spans="1:20" ht="45" customHeight="1" x14ac:dyDescent="0.25">
      <c r="A1327" s="27" t="s">
        <v>1848</v>
      </c>
      <c r="B1327" s="28" t="s">
        <v>29</v>
      </c>
      <c r="C1327" s="29" t="s">
        <v>3412</v>
      </c>
      <c r="D1327" s="29" t="s">
        <v>3413</v>
      </c>
      <c r="E1327" s="29"/>
      <c r="F1327" s="29" t="s">
        <v>3414</v>
      </c>
      <c r="G1327" s="29">
        <v>301363</v>
      </c>
      <c r="H1327" s="29"/>
      <c r="I1327" s="3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</row>
    <row r="1328" spans="1:20" ht="22.5" hidden="1" customHeight="1" x14ac:dyDescent="0.25">
      <c r="A1328" s="27"/>
      <c r="B1328" s="28"/>
      <c r="C1328" s="29"/>
      <c r="D1328" s="29"/>
      <c r="E1328" s="29" t="s">
        <v>3415</v>
      </c>
      <c r="F1328" s="29"/>
      <c r="G1328" s="29" t="s">
        <v>3416</v>
      </c>
      <c r="H1328" s="29"/>
      <c r="I1328" s="3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</row>
    <row r="1329" spans="1:20" ht="15.75" hidden="1" customHeight="1" x14ac:dyDescent="0.25">
      <c r="A1329" s="27"/>
      <c r="B1329" s="28"/>
      <c r="C1329" s="29"/>
      <c r="D1329" s="29"/>
      <c r="E1329" s="29" t="s">
        <v>3417</v>
      </c>
      <c r="F1329" s="29"/>
      <c r="G1329" s="32"/>
      <c r="H1329" s="29"/>
      <c r="I1329" s="3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</row>
    <row r="1330" spans="1:20" x14ac:dyDescent="0.25">
      <c r="A1330" s="27" t="s">
        <v>1848</v>
      </c>
      <c r="B1330" s="28" t="s">
        <v>34</v>
      </c>
      <c r="C1330" s="29" t="s">
        <v>3418</v>
      </c>
      <c r="D1330" s="29"/>
      <c r="E1330" s="29"/>
      <c r="F1330" s="29"/>
      <c r="G1330" s="29"/>
      <c r="H1330" s="29"/>
      <c r="I1330" s="3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</row>
    <row r="1331" spans="1:20" ht="15.75" hidden="1" customHeight="1" x14ac:dyDescent="0.25">
      <c r="A1331" s="27"/>
      <c r="B1331" s="28"/>
      <c r="C1331" s="29"/>
      <c r="D1331" s="29"/>
      <c r="E1331" s="29"/>
      <c r="F1331" s="29"/>
      <c r="G1331" s="29"/>
      <c r="H1331" s="29"/>
      <c r="I1331" s="3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</row>
    <row r="1332" spans="1:20" ht="22.5" x14ac:dyDescent="0.25">
      <c r="A1332" s="27" t="s">
        <v>1848</v>
      </c>
      <c r="B1332" s="28" t="s">
        <v>69</v>
      </c>
      <c r="C1332" s="29" t="s">
        <v>3419</v>
      </c>
      <c r="D1332" s="29"/>
      <c r="E1332" s="29"/>
      <c r="F1332" s="29"/>
      <c r="G1332" s="29"/>
      <c r="H1332" s="29"/>
      <c r="I1332" s="3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</row>
    <row r="1333" spans="1:20" ht="15.75" hidden="1" customHeight="1" x14ac:dyDescent="0.25">
      <c r="A1333" s="27"/>
      <c r="B1333" s="28"/>
      <c r="C1333" s="29"/>
      <c r="D1333" s="29"/>
      <c r="E1333" s="29"/>
      <c r="F1333" s="29"/>
      <c r="G1333" s="29"/>
      <c r="H1333" s="29"/>
      <c r="I1333" s="3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</row>
    <row r="1334" spans="1:20" ht="34.5" customHeight="1" x14ac:dyDescent="0.25">
      <c r="A1334" s="27" t="s">
        <v>1848</v>
      </c>
      <c r="B1334" s="28" t="s">
        <v>110</v>
      </c>
      <c r="C1334" s="29" t="s">
        <v>3420</v>
      </c>
      <c r="D1334" s="29" t="s">
        <v>3421</v>
      </c>
      <c r="E1334" s="29" t="s">
        <v>3422</v>
      </c>
      <c r="F1334" s="29" t="s">
        <v>3423</v>
      </c>
      <c r="G1334" s="29" t="s">
        <v>3424</v>
      </c>
      <c r="H1334" s="29"/>
      <c r="I1334" s="3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</row>
    <row r="1335" spans="1:20" ht="34.5" customHeight="1" x14ac:dyDescent="0.25">
      <c r="A1335" s="27" t="s">
        <v>1848</v>
      </c>
      <c r="B1335" s="28" t="s">
        <v>346</v>
      </c>
      <c r="C1335" s="29" t="s">
        <v>3425</v>
      </c>
      <c r="D1335" s="29" t="s">
        <v>3426</v>
      </c>
      <c r="E1335" s="29">
        <v>89534193432</v>
      </c>
      <c r="F1335" s="58" t="str">
        <f>HYPERLINK("mailto:marina.stypnikova.75@gmail.com","marina.stypnikova.75@gmail.com")</f>
        <v>marina.stypnikova.75@gmail.com</v>
      </c>
      <c r="G1335" s="29" t="s">
        <v>3427</v>
      </c>
      <c r="H1335" s="29"/>
      <c r="I1335" s="3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</row>
    <row r="1336" spans="1:20" ht="34.5" customHeight="1" x14ac:dyDescent="0.25">
      <c r="A1336" s="27" t="s">
        <v>1848</v>
      </c>
      <c r="B1336" s="28" t="s">
        <v>351</v>
      </c>
      <c r="C1336" s="29" t="s">
        <v>3420</v>
      </c>
      <c r="D1336" s="29" t="s">
        <v>3428</v>
      </c>
      <c r="E1336" s="29" t="s">
        <v>3429</v>
      </c>
      <c r="F1336" s="38" t="s">
        <v>3430</v>
      </c>
      <c r="G1336" s="29" t="s">
        <v>3431</v>
      </c>
      <c r="H1336" s="29"/>
      <c r="I1336" s="3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</row>
    <row r="1337" spans="1:20" ht="34.5" hidden="1" customHeight="1" x14ac:dyDescent="0.25">
      <c r="A1337" s="27"/>
      <c r="B1337" s="28"/>
      <c r="C1337" s="29"/>
      <c r="D1337" s="29"/>
      <c r="E1337" s="29"/>
      <c r="F1337" s="38"/>
      <c r="G1337" s="29"/>
      <c r="H1337" s="29"/>
      <c r="I1337" s="3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</row>
    <row r="1338" spans="1:20" ht="22.5" customHeight="1" x14ac:dyDescent="0.25">
      <c r="A1338" s="27" t="s">
        <v>1855</v>
      </c>
      <c r="B1338" s="28" t="s">
        <v>9</v>
      </c>
      <c r="C1338" s="29" t="s">
        <v>3432</v>
      </c>
      <c r="D1338" s="29" t="s">
        <v>3433</v>
      </c>
      <c r="E1338" s="29">
        <v>79123970598</v>
      </c>
      <c r="F1338" s="29" t="s">
        <v>3434</v>
      </c>
      <c r="G1338" s="29" t="s">
        <v>3435</v>
      </c>
      <c r="H1338" s="46" t="str">
        <f>HYPERLINK("https://www.utmn.ru/presse/novosti/obshchestvo-i-kultura/293914/","https://www.utmn.ru/presse/novosti/obshchestvo-i-kultura/293914/")</f>
        <v>https://www.utmn.ru/presse/novosti/obshchestvo-i-kultura/293914/</v>
      </c>
      <c r="I1338" s="3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</row>
    <row r="1339" spans="1:20" ht="33.75" hidden="1" customHeight="1" x14ac:dyDescent="0.25">
      <c r="A1339" s="27"/>
      <c r="B1339" s="28"/>
      <c r="C1339" s="29"/>
      <c r="D1339" s="29"/>
      <c r="E1339" s="29" t="s">
        <v>3436</v>
      </c>
      <c r="F1339" s="29"/>
      <c r="G1339" s="29" t="s">
        <v>3437</v>
      </c>
      <c r="H1339" s="46" t="str">
        <f>HYPERLINK("https://www.utmn.ru/inzem/novosti/294048/","https://www.utmn.ru/inzem/novosti/294048/")</f>
        <v>https://www.utmn.ru/inzem/novosti/294048/</v>
      </c>
      <c r="I1339" s="3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</row>
    <row r="1340" spans="1:20" ht="15.75" hidden="1" customHeight="1" x14ac:dyDescent="0.25">
      <c r="A1340" s="27"/>
      <c r="B1340" s="28"/>
      <c r="C1340" s="29"/>
      <c r="D1340" s="29"/>
      <c r="E1340" s="32"/>
      <c r="F1340" s="29" t="s">
        <v>3438</v>
      </c>
      <c r="G1340" s="32"/>
      <c r="H1340" s="29"/>
      <c r="I1340" s="3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</row>
    <row r="1341" spans="1:20" ht="56.25" customHeight="1" x14ac:dyDescent="0.25">
      <c r="A1341" s="27" t="s">
        <v>1855</v>
      </c>
      <c r="B1341" s="28" t="s">
        <v>17</v>
      </c>
      <c r="C1341" s="29" t="s">
        <v>3439</v>
      </c>
      <c r="D1341" s="29" t="s">
        <v>3440</v>
      </c>
      <c r="E1341" s="29" t="s">
        <v>3441</v>
      </c>
      <c r="F1341" s="29" t="s">
        <v>3442</v>
      </c>
      <c r="G1341" s="29" t="s">
        <v>3443</v>
      </c>
      <c r="H1341" s="29"/>
      <c r="I1341" s="3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</row>
    <row r="1342" spans="1:20" hidden="1" x14ac:dyDescent="0.25">
      <c r="A1342" s="27"/>
      <c r="B1342" s="28"/>
      <c r="C1342" s="29"/>
      <c r="D1342" s="29"/>
      <c r="E1342" s="29" t="s">
        <v>3444</v>
      </c>
      <c r="F1342" s="29"/>
      <c r="G1342" s="29"/>
      <c r="H1342" s="29"/>
      <c r="I1342" s="3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</row>
    <row r="1343" spans="1:20" hidden="1" x14ac:dyDescent="0.25">
      <c r="A1343" s="27"/>
      <c r="B1343" s="28"/>
      <c r="C1343" s="29"/>
      <c r="D1343" s="29"/>
      <c r="E1343" s="29" t="s">
        <v>3445</v>
      </c>
      <c r="F1343" s="29"/>
      <c r="G1343" s="29"/>
      <c r="H1343" s="29"/>
      <c r="I1343" s="3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</row>
    <row r="1344" spans="1:20" ht="15.75" hidden="1" customHeight="1" x14ac:dyDescent="0.25">
      <c r="A1344" s="27"/>
      <c r="B1344" s="28"/>
      <c r="C1344" s="29"/>
      <c r="D1344" s="29"/>
      <c r="E1344" s="29"/>
      <c r="F1344" s="29"/>
      <c r="G1344" s="29"/>
      <c r="H1344" s="29"/>
      <c r="I1344" s="3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</row>
    <row r="1345" spans="1:20" ht="45" customHeight="1" x14ac:dyDescent="0.25">
      <c r="A1345" s="27" t="s">
        <v>1855</v>
      </c>
      <c r="B1345" s="28" t="s">
        <v>24</v>
      </c>
      <c r="C1345" s="29" t="s">
        <v>3446</v>
      </c>
      <c r="D1345" s="29" t="s">
        <v>3447</v>
      </c>
      <c r="E1345" s="29" t="s">
        <v>3448</v>
      </c>
      <c r="F1345" s="29" t="s">
        <v>3449</v>
      </c>
      <c r="G1345" s="29" t="s">
        <v>3450</v>
      </c>
      <c r="H1345" s="29"/>
      <c r="I1345" s="3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</row>
    <row r="1346" spans="1:20" ht="15.75" hidden="1" customHeight="1" x14ac:dyDescent="0.25">
      <c r="A1346" s="27"/>
      <c r="B1346" s="28"/>
      <c r="C1346" s="29"/>
      <c r="D1346" s="29"/>
      <c r="E1346" s="29"/>
      <c r="F1346" s="29"/>
      <c r="G1346" s="29"/>
      <c r="H1346" s="29"/>
      <c r="I1346" s="3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</row>
    <row r="1347" spans="1:20" ht="23.25" customHeight="1" x14ac:dyDescent="0.25">
      <c r="A1347" s="27" t="s">
        <v>1855</v>
      </c>
      <c r="B1347" s="28" t="s">
        <v>29</v>
      </c>
      <c r="C1347" s="29" t="s">
        <v>3451</v>
      </c>
      <c r="D1347" s="29" t="s">
        <v>3452</v>
      </c>
      <c r="E1347" s="29" t="s">
        <v>3453</v>
      </c>
      <c r="F1347" s="29" t="s">
        <v>3454</v>
      </c>
      <c r="G1347" s="29" t="s">
        <v>3455</v>
      </c>
      <c r="H1347" s="29"/>
      <c r="I1347" s="3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</row>
    <row r="1348" spans="1:20" ht="23.25" customHeight="1" x14ac:dyDescent="0.25">
      <c r="A1348" s="27" t="s">
        <v>1855</v>
      </c>
      <c r="B1348" s="28" t="s">
        <v>34</v>
      </c>
      <c r="C1348" s="29" t="s">
        <v>3456</v>
      </c>
      <c r="D1348" s="29" t="s">
        <v>3457</v>
      </c>
      <c r="E1348" s="29">
        <v>89129257229</v>
      </c>
      <c r="F1348" s="37" t="str">
        <f>HYPERLINK("mailto:chebanenko.tatyana@mail.ru","chebanenko.tatyana@mail.ru")</f>
        <v>chebanenko.tatyana@mail.ru</v>
      </c>
      <c r="G1348" s="29" t="s">
        <v>3458</v>
      </c>
      <c r="H1348" s="29"/>
      <c r="I1348" s="3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</row>
    <row r="1349" spans="1:20" ht="23.25" customHeight="1" x14ac:dyDescent="0.25">
      <c r="A1349" s="27" t="s">
        <v>1855</v>
      </c>
      <c r="B1349" s="28" t="s">
        <v>69</v>
      </c>
      <c r="C1349" s="29" t="s">
        <v>3459</v>
      </c>
      <c r="D1349" s="29" t="s">
        <v>3460</v>
      </c>
      <c r="E1349" s="29" t="s">
        <v>3461</v>
      </c>
      <c r="F1349" s="97" t="str">
        <f>HYPERLINK("mailto:school8ishim@mail.ru","school8ishim@mail.ru")</f>
        <v>school8ishim@mail.ru</v>
      </c>
      <c r="G1349" s="29" t="s">
        <v>3462</v>
      </c>
      <c r="H1349" s="29"/>
      <c r="I1349" s="3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</row>
    <row r="1350" spans="1:20" ht="23.25" customHeight="1" x14ac:dyDescent="0.25">
      <c r="A1350" s="27" t="s">
        <v>1855</v>
      </c>
      <c r="B1350" s="28" t="s">
        <v>110</v>
      </c>
      <c r="C1350" s="29" t="s">
        <v>3463</v>
      </c>
      <c r="D1350" s="29" t="s">
        <v>3464</v>
      </c>
      <c r="E1350" s="29" t="s">
        <v>3465</v>
      </c>
      <c r="F1350" s="58" t="str">
        <f>HYPERLINK("mailto:school-91@mail.ru","school-91@mail.ru, luibna@yandex.ru")</f>
        <v>school-91@mail.ru, luibna@yandex.ru</v>
      </c>
      <c r="G1350" s="29" t="s">
        <v>3466</v>
      </c>
      <c r="H1350" s="29"/>
      <c r="I1350" s="3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</row>
    <row r="1351" spans="1:20" ht="23.25" customHeight="1" x14ac:dyDescent="0.25">
      <c r="A1351" s="27" t="s">
        <v>1855</v>
      </c>
      <c r="B1351" s="28" t="s">
        <v>346</v>
      </c>
      <c r="C1351" s="29" t="s">
        <v>3467</v>
      </c>
      <c r="D1351" s="29" t="s">
        <v>3468</v>
      </c>
      <c r="E1351" s="29" t="s">
        <v>3469</v>
      </c>
      <c r="F1351" s="38" t="s">
        <v>3470</v>
      </c>
      <c r="G1351" s="29" t="s">
        <v>3471</v>
      </c>
      <c r="H1351" s="29"/>
      <c r="I1351" s="3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</row>
    <row r="1352" spans="1:20" ht="23.25" customHeight="1" x14ac:dyDescent="0.25">
      <c r="A1352" s="27" t="s">
        <v>718</v>
      </c>
      <c r="B1352" s="28" t="s">
        <v>9</v>
      </c>
      <c r="C1352" s="29" t="s">
        <v>3472</v>
      </c>
      <c r="D1352" s="29" t="s">
        <v>3473</v>
      </c>
      <c r="E1352" s="29">
        <v>89262479046</v>
      </c>
      <c r="F1352" s="38" t="s">
        <v>3474</v>
      </c>
      <c r="G1352" s="29" t="s">
        <v>3475</v>
      </c>
      <c r="H1352" s="29"/>
      <c r="I1352" s="3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</row>
    <row r="1353" spans="1:20" ht="22.5" customHeight="1" x14ac:dyDescent="0.25">
      <c r="A1353" s="27" t="s">
        <v>718</v>
      </c>
      <c r="B1353" s="28" t="s">
        <v>24</v>
      </c>
      <c r="C1353" s="29" t="s">
        <v>3476</v>
      </c>
      <c r="D1353" s="29" t="s">
        <v>3473</v>
      </c>
      <c r="E1353" s="29">
        <v>89262479046</v>
      </c>
      <c r="F1353" s="29" t="s">
        <v>3474</v>
      </c>
      <c r="G1353" s="29" t="s">
        <v>3477</v>
      </c>
      <c r="H1353" s="29"/>
      <c r="I1353" s="3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</row>
    <row r="1354" spans="1:20" hidden="1" x14ac:dyDescent="0.25">
      <c r="A1354" s="27"/>
      <c r="B1354" s="28"/>
      <c r="C1354" s="29"/>
      <c r="D1354" s="29"/>
      <c r="E1354" s="29"/>
      <c r="F1354" s="29"/>
      <c r="G1354" s="29"/>
      <c r="H1354" s="29"/>
      <c r="I1354" s="3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</row>
    <row r="1355" spans="1:20" ht="15.75" hidden="1" customHeight="1" x14ac:dyDescent="0.25">
      <c r="A1355" s="27"/>
      <c r="B1355" s="28"/>
      <c r="C1355" s="29"/>
      <c r="D1355" s="29"/>
      <c r="E1355" s="29"/>
      <c r="F1355" s="29"/>
      <c r="G1355" s="29"/>
      <c r="H1355" s="29"/>
      <c r="I1355" s="3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</row>
    <row r="1356" spans="1:20" ht="22.5" customHeight="1" x14ac:dyDescent="0.25">
      <c r="A1356" s="27" t="s">
        <v>718</v>
      </c>
      <c r="B1356" s="28" t="s">
        <v>29</v>
      </c>
      <c r="C1356" s="29" t="s">
        <v>3478</v>
      </c>
      <c r="D1356" s="29" t="s">
        <v>3479</v>
      </c>
      <c r="E1356" s="29" t="s">
        <v>3480</v>
      </c>
      <c r="F1356" s="29" t="s">
        <v>3481</v>
      </c>
      <c r="G1356" s="29" t="s">
        <v>3482</v>
      </c>
      <c r="H1356" s="29"/>
      <c r="I1356" s="3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</row>
    <row r="1357" spans="1:20" ht="15.75" hidden="1" customHeight="1" x14ac:dyDescent="0.25">
      <c r="A1357" s="27"/>
      <c r="B1357" s="28"/>
      <c r="C1357" s="29" t="s">
        <v>3483</v>
      </c>
      <c r="D1357" s="29"/>
      <c r="E1357" s="29"/>
      <c r="F1357" s="29"/>
      <c r="G1357" s="29"/>
      <c r="H1357" s="29"/>
      <c r="I1357" s="3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</row>
    <row r="1358" spans="1:20" ht="22.5" customHeight="1" x14ac:dyDescent="0.25">
      <c r="A1358" s="27" t="s">
        <v>718</v>
      </c>
      <c r="B1358" s="28" t="s">
        <v>34</v>
      </c>
      <c r="C1358" s="29" t="s">
        <v>3484</v>
      </c>
      <c r="D1358" s="29" t="s">
        <v>3485</v>
      </c>
      <c r="E1358" s="29">
        <v>79090631218</v>
      </c>
      <c r="F1358" s="29" t="s">
        <v>3486</v>
      </c>
      <c r="G1358" s="29" t="s">
        <v>3487</v>
      </c>
      <c r="H1358" s="29"/>
      <c r="I1358" s="3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</row>
    <row r="1359" spans="1:20" ht="22.5" customHeight="1" x14ac:dyDescent="0.25">
      <c r="A1359" s="27" t="s">
        <v>718</v>
      </c>
      <c r="B1359" s="28" t="s">
        <v>69</v>
      </c>
      <c r="C1359" s="29" t="s">
        <v>3488</v>
      </c>
      <c r="D1359" s="29" t="s">
        <v>3473</v>
      </c>
      <c r="E1359" s="29" t="s">
        <v>3489</v>
      </c>
      <c r="F1359" s="29" t="s">
        <v>3474</v>
      </c>
      <c r="G1359" s="29" t="s">
        <v>3490</v>
      </c>
      <c r="H1359" s="29"/>
      <c r="I1359" s="13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</row>
    <row r="1360" spans="1:20" ht="22.5" customHeight="1" x14ac:dyDescent="0.25">
      <c r="A1360" s="27" t="s">
        <v>718</v>
      </c>
      <c r="B1360" s="28" t="s">
        <v>110</v>
      </c>
      <c r="C1360" s="29" t="s">
        <v>3491</v>
      </c>
      <c r="D1360" s="29" t="s">
        <v>3473</v>
      </c>
      <c r="E1360" s="29" t="s">
        <v>3489</v>
      </c>
      <c r="F1360" s="29" t="s">
        <v>3474</v>
      </c>
      <c r="G1360" s="29" t="s">
        <v>3492</v>
      </c>
      <c r="H1360" s="59" t="s">
        <v>3493</v>
      </c>
      <c r="I1360" s="13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</row>
    <row r="1361" spans="1:20" ht="22.5" customHeight="1" x14ac:dyDescent="0.25">
      <c r="A1361" s="27" t="s">
        <v>718</v>
      </c>
      <c r="B1361" s="28" t="s">
        <v>346</v>
      </c>
      <c r="C1361" s="29" t="s">
        <v>3494</v>
      </c>
      <c r="D1361" s="29" t="s">
        <v>3495</v>
      </c>
      <c r="E1361" s="29" t="s">
        <v>3496</v>
      </c>
      <c r="F1361" s="29" t="s">
        <v>3497</v>
      </c>
      <c r="G1361" s="29" t="s">
        <v>3498</v>
      </c>
      <c r="H1361" s="29"/>
      <c r="I1361" s="13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</row>
    <row r="1362" spans="1:20" ht="15.75" hidden="1" customHeight="1" x14ac:dyDescent="0.25">
      <c r="A1362" s="27"/>
      <c r="B1362" s="28"/>
      <c r="C1362" s="29" t="s">
        <v>3499</v>
      </c>
      <c r="D1362" s="29"/>
      <c r="E1362" s="29"/>
      <c r="F1362" s="29"/>
      <c r="G1362" s="29"/>
      <c r="H1362" s="29"/>
      <c r="I1362" s="3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</row>
    <row r="1363" spans="1:20" ht="22.5" customHeight="1" x14ac:dyDescent="0.25">
      <c r="A1363" s="27" t="s">
        <v>718</v>
      </c>
      <c r="B1363" s="28" t="s">
        <v>351</v>
      </c>
      <c r="C1363" s="29" t="s">
        <v>3500</v>
      </c>
      <c r="D1363" s="29" t="s">
        <v>3501</v>
      </c>
      <c r="E1363" s="29" t="s">
        <v>3502</v>
      </c>
      <c r="F1363" s="29" t="s">
        <v>3503</v>
      </c>
      <c r="G1363" s="29" t="s">
        <v>3504</v>
      </c>
      <c r="H1363" s="29"/>
      <c r="I1363" s="3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</row>
    <row r="1364" spans="1:20" ht="22.5" customHeight="1" x14ac:dyDescent="0.25">
      <c r="A1364" s="27" t="s">
        <v>1865</v>
      </c>
      <c r="B1364" s="28" t="s">
        <v>9</v>
      </c>
      <c r="C1364" s="29" t="s">
        <v>3505</v>
      </c>
      <c r="D1364" s="29" t="s">
        <v>3506</v>
      </c>
      <c r="E1364" s="29" t="s">
        <v>3507</v>
      </c>
      <c r="F1364" s="29" t="s">
        <v>3508</v>
      </c>
      <c r="G1364" s="29" t="s">
        <v>3509</v>
      </c>
      <c r="H1364" s="29"/>
      <c r="I1364" s="13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</row>
    <row r="1365" spans="1:20" ht="22.5" hidden="1" customHeight="1" x14ac:dyDescent="0.25">
      <c r="A1365" s="27"/>
      <c r="B1365" s="28"/>
      <c r="C1365" s="29"/>
      <c r="D1365" s="29"/>
      <c r="E1365" s="29" t="s">
        <v>3510</v>
      </c>
      <c r="F1365" s="29"/>
      <c r="G1365" s="29"/>
      <c r="H1365" s="29"/>
      <c r="I1365" s="3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</row>
    <row r="1366" spans="1:20" ht="15.75" hidden="1" customHeight="1" x14ac:dyDescent="0.25">
      <c r="A1366" s="27"/>
      <c r="B1366" s="28"/>
      <c r="C1366" s="29"/>
      <c r="D1366" s="29"/>
      <c r="E1366" s="29"/>
      <c r="F1366" s="29"/>
      <c r="G1366" s="29"/>
      <c r="H1366" s="29"/>
      <c r="I1366" s="3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</row>
    <row r="1367" spans="1:20" ht="56.25" customHeight="1" x14ac:dyDescent="0.25">
      <c r="A1367" s="27" t="s">
        <v>1865</v>
      </c>
      <c r="B1367" s="28" t="s">
        <v>17</v>
      </c>
      <c r="C1367" s="29"/>
      <c r="D1367" s="29" t="s">
        <v>3511</v>
      </c>
      <c r="E1367" s="29">
        <v>88422463440</v>
      </c>
      <c r="F1367" s="29" t="s">
        <v>3512</v>
      </c>
      <c r="G1367" s="29" t="s">
        <v>3513</v>
      </c>
      <c r="H1367" s="29"/>
      <c r="I1367" s="3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</row>
    <row r="1368" spans="1:20" ht="33.75" hidden="1" customHeight="1" x14ac:dyDescent="0.25">
      <c r="A1368" s="27"/>
      <c r="B1368" s="28"/>
      <c r="C1368" s="29" t="s">
        <v>3514</v>
      </c>
      <c r="D1368" s="29"/>
      <c r="E1368" s="29">
        <v>89510956242</v>
      </c>
      <c r="F1368" s="29"/>
      <c r="G1368" s="29"/>
      <c r="H1368" s="29"/>
      <c r="I1368" s="3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</row>
    <row r="1369" spans="1:20" ht="15.75" hidden="1" customHeight="1" x14ac:dyDescent="0.25">
      <c r="A1369" s="27"/>
      <c r="B1369" s="28"/>
      <c r="C1369" s="32"/>
      <c r="D1369" s="29"/>
      <c r="E1369" s="29"/>
      <c r="F1369" s="29"/>
      <c r="G1369" s="29"/>
      <c r="H1369" s="29"/>
      <c r="I1369" s="3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</row>
    <row r="1370" spans="1:20" ht="34.5" customHeight="1" x14ac:dyDescent="0.25">
      <c r="A1370" s="27" t="s">
        <v>1055</v>
      </c>
      <c r="B1370" s="28" t="s">
        <v>9</v>
      </c>
      <c r="C1370" s="81" t="s">
        <v>3515</v>
      </c>
      <c r="D1370" s="29" t="s">
        <v>3516</v>
      </c>
      <c r="E1370" s="29" t="s">
        <v>3517</v>
      </c>
      <c r="F1370" s="29" t="s">
        <v>3518</v>
      </c>
      <c r="G1370" s="29" t="s">
        <v>3519</v>
      </c>
      <c r="H1370" s="29"/>
      <c r="I1370" s="3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</row>
    <row r="1371" spans="1:20" ht="23.25" customHeight="1" x14ac:dyDescent="0.25">
      <c r="A1371" s="27" t="s">
        <v>1055</v>
      </c>
      <c r="B1371" s="28" t="s">
        <v>17</v>
      </c>
      <c r="C1371" s="29" t="s">
        <v>3520</v>
      </c>
      <c r="D1371" s="29" t="s">
        <v>3521</v>
      </c>
      <c r="E1371" s="29"/>
      <c r="F1371" s="29"/>
      <c r="G1371" s="29" t="s">
        <v>3522</v>
      </c>
      <c r="H1371" s="29"/>
      <c r="I1371" s="3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</row>
    <row r="1372" spans="1:20" ht="23.25" customHeight="1" x14ac:dyDescent="0.25">
      <c r="A1372" s="27" t="s">
        <v>1055</v>
      </c>
      <c r="B1372" s="28" t="s">
        <v>24</v>
      </c>
      <c r="C1372" s="29" t="s">
        <v>3523</v>
      </c>
      <c r="D1372" s="29" t="s">
        <v>3524</v>
      </c>
      <c r="E1372" s="29" t="s">
        <v>3525</v>
      </c>
      <c r="F1372" s="37" t="str">
        <f>HYPERLINK("mailto:geofak54@yandex.ru","geofak54@yandex.ru")</f>
        <v>geofak54@yandex.ru</v>
      </c>
      <c r="G1372" s="29" t="s">
        <v>3526</v>
      </c>
      <c r="H1372" s="29"/>
      <c r="I1372" s="3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</row>
    <row r="1373" spans="1:20" ht="23.25" hidden="1" customHeight="1" x14ac:dyDescent="0.25">
      <c r="A1373" s="27"/>
      <c r="B1373" s="28"/>
      <c r="C1373" s="29"/>
      <c r="D1373" s="29"/>
      <c r="E1373" s="29"/>
      <c r="F1373" s="38"/>
      <c r="G1373" s="29"/>
      <c r="H1373" s="29"/>
      <c r="I1373" s="3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</row>
    <row r="1374" spans="1:20" ht="33.75" customHeight="1" x14ac:dyDescent="0.25">
      <c r="A1374" s="27" t="s">
        <v>1948</v>
      </c>
      <c r="B1374" s="28" t="s">
        <v>9</v>
      </c>
      <c r="C1374" s="29" t="s">
        <v>3527</v>
      </c>
      <c r="D1374" s="29" t="s">
        <v>3528</v>
      </c>
      <c r="E1374" s="29" t="s">
        <v>3529</v>
      </c>
      <c r="F1374" s="29"/>
      <c r="G1374" s="29" t="s">
        <v>3530</v>
      </c>
      <c r="H1374" s="29"/>
      <c r="I1374" s="3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</row>
    <row r="1375" spans="1:20" ht="15.75" hidden="1" customHeight="1" x14ac:dyDescent="0.25">
      <c r="A1375" s="27"/>
      <c r="B1375" s="28"/>
      <c r="C1375" s="29"/>
      <c r="D1375" s="29"/>
      <c r="E1375" s="29"/>
      <c r="F1375" s="29"/>
      <c r="G1375" s="29"/>
      <c r="H1375" s="29"/>
      <c r="I1375" s="3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</row>
    <row r="1376" spans="1:20" ht="34.5" customHeight="1" x14ac:dyDescent="0.25">
      <c r="A1376" s="27" t="s">
        <v>1948</v>
      </c>
      <c r="B1376" s="28" t="s">
        <v>17</v>
      </c>
      <c r="C1376" s="29" t="s">
        <v>3531</v>
      </c>
      <c r="D1376" s="29"/>
      <c r="E1376" s="29" t="s">
        <v>3532</v>
      </c>
      <c r="F1376" s="29"/>
      <c r="G1376" s="29" t="s">
        <v>3533</v>
      </c>
      <c r="H1376" s="29"/>
      <c r="I1376" s="3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</row>
    <row r="1377" spans="1:20" ht="34.5" customHeight="1" x14ac:dyDescent="0.25">
      <c r="A1377" s="27" t="s">
        <v>1948</v>
      </c>
      <c r="B1377" s="28" t="s">
        <v>24</v>
      </c>
      <c r="C1377" s="29" t="s">
        <v>3534</v>
      </c>
      <c r="D1377" s="29"/>
      <c r="E1377" s="29" t="s">
        <v>3535</v>
      </c>
      <c r="F1377" s="29"/>
      <c r="G1377" s="29" t="s">
        <v>3536</v>
      </c>
      <c r="H1377" s="29"/>
      <c r="I1377" s="3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</row>
    <row r="1378" spans="1:20" ht="34.5" customHeight="1" x14ac:dyDescent="0.25">
      <c r="A1378" s="27" t="s">
        <v>1948</v>
      </c>
      <c r="B1378" s="28" t="s">
        <v>29</v>
      </c>
      <c r="C1378" s="29" t="s">
        <v>3537</v>
      </c>
      <c r="D1378" s="29"/>
      <c r="E1378" s="29" t="s">
        <v>3538</v>
      </c>
      <c r="F1378" s="29"/>
      <c r="G1378" s="29" t="s">
        <v>3539</v>
      </c>
      <c r="H1378" s="29"/>
      <c r="I1378" s="3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</row>
    <row r="1379" spans="1:20" ht="33.75" customHeight="1" x14ac:dyDescent="0.25">
      <c r="A1379" s="27" t="s">
        <v>1948</v>
      </c>
      <c r="B1379" s="28" t="s">
        <v>34</v>
      </c>
      <c r="C1379" s="29" t="s">
        <v>3540</v>
      </c>
      <c r="D1379" s="29"/>
      <c r="E1379" s="29" t="s">
        <v>3541</v>
      </c>
      <c r="F1379" s="29"/>
      <c r="G1379" s="29" t="s">
        <v>3542</v>
      </c>
      <c r="H1379" s="29"/>
      <c r="I1379" s="3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</row>
    <row r="1380" spans="1:20" hidden="1" x14ac:dyDescent="0.25">
      <c r="A1380" s="27"/>
      <c r="B1380" s="28"/>
      <c r="C1380" s="29"/>
      <c r="D1380" s="29"/>
      <c r="E1380" s="29"/>
      <c r="F1380" s="29"/>
      <c r="G1380" s="29"/>
      <c r="H1380" s="29"/>
      <c r="I1380" s="3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</row>
    <row r="1381" spans="1:20" ht="15.75" hidden="1" customHeight="1" x14ac:dyDescent="0.25">
      <c r="A1381" s="27"/>
      <c r="B1381" s="28"/>
      <c r="C1381" s="29"/>
      <c r="D1381" s="29"/>
      <c r="E1381" s="29"/>
      <c r="F1381" s="29"/>
      <c r="G1381" s="29"/>
      <c r="H1381" s="29"/>
      <c r="I1381" s="3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</row>
    <row r="1382" spans="1:20" ht="56.25" customHeight="1" x14ac:dyDescent="0.25">
      <c r="A1382" s="27" t="s">
        <v>1948</v>
      </c>
      <c r="B1382" s="28" t="s">
        <v>69</v>
      </c>
      <c r="C1382" s="29" t="s">
        <v>3543</v>
      </c>
      <c r="D1382" s="29" t="s">
        <v>3544</v>
      </c>
      <c r="E1382" s="29">
        <v>89129045752</v>
      </c>
      <c r="F1382" s="29" t="s">
        <v>3545</v>
      </c>
      <c r="G1382" s="29" t="s">
        <v>3546</v>
      </c>
      <c r="H1382" s="29"/>
      <c r="I1382" s="3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</row>
    <row r="1383" spans="1:20" ht="56.25" customHeight="1" x14ac:dyDescent="0.25">
      <c r="A1383" s="27" t="s">
        <v>1948</v>
      </c>
      <c r="B1383" s="28" t="s">
        <v>110</v>
      </c>
      <c r="C1383" s="29" t="s">
        <v>3547</v>
      </c>
      <c r="D1383" s="29" t="s">
        <v>3548</v>
      </c>
      <c r="E1383" s="29">
        <v>89324301124</v>
      </c>
      <c r="F1383" s="29" t="s">
        <v>3549</v>
      </c>
      <c r="G1383" s="29" t="s">
        <v>3550</v>
      </c>
      <c r="H1383" s="29"/>
      <c r="I1383" s="3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</row>
    <row r="1384" spans="1:20" ht="56.25" customHeight="1" x14ac:dyDescent="0.25">
      <c r="A1384" s="27" t="s">
        <v>1948</v>
      </c>
      <c r="B1384" s="28" t="s">
        <v>346</v>
      </c>
      <c r="C1384" s="29" t="s">
        <v>3551</v>
      </c>
      <c r="D1384" s="29" t="s">
        <v>3552</v>
      </c>
      <c r="E1384" s="29">
        <v>89224069231</v>
      </c>
      <c r="F1384" s="29" t="s">
        <v>3553</v>
      </c>
      <c r="G1384" s="29" t="s">
        <v>3554</v>
      </c>
      <c r="H1384" s="29"/>
      <c r="I1384" s="3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</row>
    <row r="1385" spans="1:20" ht="56.25" customHeight="1" x14ac:dyDescent="0.25">
      <c r="A1385" s="27" t="s">
        <v>1948</v>
      </c>
      <c r="B1385" s="28" t="s">
        <v>351</v>
      </c>
      <c r="C1385" s="29" t="s">
        <v>3555</v>
      </c>
      <c r="D1385" s="29" t="s">
        <v>3556</v>
      </c>
      <c r="E1385" s="29">
        <v>89224116801</v>
      </c>
      <c r="F1385" s="29" t="s">
        <v>3557</v>
      </c>
      <c r="G1385" s="29" t="s">
        <v>3558</v>
      </c>
      <c r="H1385" s="29"/>
      <c r="I1385" s="3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</row>
    <row r="1386" spans="1:20" ht="56.25" customHeight="1" x14ac:dyDescent="0.25">
      <c r="A1386" s="27" t="s">
        <v>1948</v>
      </c>
      <c r="B1386" s="28" t="s">
        <v>354</v>
      </c>
      <c r="C1386" s="29" t="s">
        <v>3559</v>
      </c>
      <c r="D1386" s="29" t="s">
        <v>3560</v>
      </c>
      <c r="E1386" s="29">
        <v>89044721048</v>
      </c>
      <c r="F1386" s="29" t="s">
        <v>3561</v>
      </c>
      <c r="G1386" s="29" t="s">
        <v>3562</v>
      </c>
      <c r="H1386" s="29"/>
      <c r="I1386" s="3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</row>
    <row r="1387" spans="1:20" ht="15.75" hidden="1" customHeight="1" x14ac:dyDescent="0.25">
      <c r="A1387" s="27"/>
      <c r="B1387" s="28"/>
      <c r="C1387" s="29"/>
      <c r="D1387" s="29"/>
      <c r="E1387" s="29"/>
      <c r="F1387" s="29"/>
      <c r="G1387" s="29"/>
      <c r="H1387" s="29"/>
      <c r="I1387" s="3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</row>
    <row r="1388" spans="1:20" ht="45" customHeight="1" x14ac:dyDescent="0.25">
      <c r="A1388" s="27" t="s">
        <v>1871</v>
      </c>
      <c r="B1388" s="28" t="s">
        <v>9</v>
      </c>
      <c r="C1388" s="29" t="s">
        <v>3563</v>
      </c>
      <c r="D1388" s="29" t="s">
        <v>3564</v>
      </c>
      <c r="E1388" s="29" t="s">
        <v>3565</v>
      </c>
      <c r="F1388" s="29" t="s">
        <v>3566</v>
      </c>
      <c r="G1388" s="29" t="s">
        <v>3567</v>
      </c>
      <c r="H1388" s="29"/>
      <c r="I1388" s="3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</row>
    <row r="1389" spans="1:20" ht="15.75" hidden="1" customHeight="1" x14ac:dyDescent="0.25">
      <c r="A1389" s="27"/>
      <c r="B1389" s="28"/>
      <c r="C1389" s="29"/>
      <c r="D1389" s="29"/>
      <c r="E1389" s="29"/>
      <c r="F1389" s="29"/>
      <c r="G1389" s="29"/>
      <c r="H1389" s="29"/>
      <c r="I1389" s="3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</row>
    <row r="1390" spans="1:20" ht="67.5" customHeight="1" x14ac:dyDescent="0.25">
      <c r="A1390" s="27" t="s">
        <v>1871</v>
      </c>
      <c r="B1390" s="28" t="s">
        <v>17</v>
      </c>
      <c r="C1390" s="29" t="s">
        <v>3568</v>
      </c>
      <c r="D1390" s="29" t="s">
        <v>3569</v>
      </c>
      <c r="E1390" s="29" t="s">
        <v>3570</v>
      </c>
      <c r="F1390" s="29" t="s">
        <v>3571</v>
      </c>
      <c r="G1390" s="29" t="s">
        <v>3572</v>
      </c>
      <c r="H1390" s="43" t="s">
        <v>3573</v>
      </c>
      <c r="I1390" s="3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</row>
    <row r="1391" spans="1:20" hidden="1" x14ac:dyDescent="0.25">
      <c r="A1391" s="27"/>
      <c r="B1391" s="28"/>
      <c r="C1391" s="29"/>
      <c r="D1391" s="29"/>
      <c r="E1391" s="29">
        <v>79028927003</v>
      </c>
      <c r="F1391" s="29"/>
      <c r="G1391" s="29"/>
      <c r="H1391" s="29"/>
      <c r="I1391" s="3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</row>
    <row r="1392" spans="1:20" ht="15.75" hidden="1" customHeight="1" x14ac:dyDescent="0.25">
      <c r="A1392" s="27"/>
      <c r="B1392" s="28"/>
      <c r="C1392" s="29"/>
      <c r="D1392" s="29"/>
      <c r="E1392" s="29"/>
      <c r="F1392" s="29"/>
      <c r="G1392" s="29"/>
      <c r="H1392" s="29"/>
      <c r="I1392" s="3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</row>
    <row r="1393" spans="1:20" ht="56.25" customHeight="1" x14ac:dyDescent="0.25">
      <c r="A1393" s="27" t="s">
        <v>1871</v>
      </c>
      <c r="B1393" s="28" t="s">
        <v>24</v>
      </c>
      <c r="C1393" s="29" t="s">
        <v>3574</v>
      </c>
      <c r="D1393" s="29" t="s">
        <v>3575</v>
      </c>
      <c r="E1393" s="29" t="s">
        <v>3576</v>
      </c>
      <c r="F1393" s="29" t="s">
        <v>3577</v>
      </c>
      <c r="G1393" s="29" t="s">
        <v>3578</v>
      </c>
      <c r="H1393" s="29"/>
      <c r="I1393" s="3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</row>
    <row r="1394" spans="1:20" ht="15.75" hidden="1" customHeight="1" x14ac:dyDescent="0.25">
      <c r="A1394" s="27"/>
      <c r="B1394" s="28"/>
      <c r="C1394" s="29"/>
      <c r="D1394" s="29"/>
      <c r="E1394" s="29"/>
      <c r="F1394" s="29"/>
      <c r="G1394" s="29"/>
      <c r="H1394" s="29"/>
      <c r="I1394" s="3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</row>
    <row r="1395" spans="1:20" ht="45" customHeight="1" x14ac:dyDescent="0.25">
      <c r="A1395" s="27" t="s">
        <v>1871</v>
      </c>
      <c r="B1395" s="28" t="s">
        <v>29</v>
      </c>
      <c r="C1395" s="29" t="s">
        <v>3579</v>
      </c>
      <c r="D1395" s="29" t="s">
        <v>3580</v>
      </c>
      <c r="E1395" s="29">
        <v>89525145487</v>
      </c>
      <c r="F1395" s="29" t="s">
        <v>3581</v>
      </c>
      <c r="G1395" s="29" t="s">
        <v>3582</v>
      </c>
      <c r="H1395" s="29"/>
      <c r="I1395" s="3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</row>
    <row r="1396" spans="1:20" ht="15.75" hidden="1" customHeight="1" x14ac:dyDescent="0.25">
      <c r="A1396" s="27"/>
      <c r="B1396" s="28"/>
      <c r="C1396" s="29"/>
      <c r="D1396" s="29"/>
      <c r="E1396" s="29"/>
      <c r="F1396" s="29"/>
      <c r="G1396" s="29"/>
      <c r="H1396" s="29"/>
      <c r="I1396" s="3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</row>
    <row r="1397" spans="1:20" ht="34.5" customHeight="1" x14ac:dyDescent="0.25">
      <c r="A1397" s="27" t="s">
        <v>1871</v>
      </c>
      <c r="B1397" s="28" t="s">
        <v>34</v>
      </c>
      <c r="C1397" s="29" t="s">
        <v>3583</v>
      </c>
      <c r="D1397" s="29" t="s">
        <v>3584</v>
      </c>
      <c r="E1397" s="29" t="s">
        <v>3585</v>
      </c>
      <c r="F1397" s="29" t="s">
        <v>3586</v>
      </c>
      <c r="G1397" s="29" t="s">
        <v>3587</v>
      </c>
      <c r="H1397" s="29"/>
      <c r="I1397" s="3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</row>
    <row r="1398" spans="1:20" ht="33.75" customHeight="1" x14ac:dyDescent="0.25">
      <c r="A1398" s="27" t="s">
        <v>1871</v>
      </c>
      <c r="B1398" s="28" t="s">
        <v>69</v>
      </c>
      <c r="C1398" s="29" t="s">
        <v>3588</v>
      </c>
      <c r="D1398" s="29" t="s">
        <v>3589</v>
      </c>
      <c r="E1398" s="29" t="s">
        <v>3590</v>
      </c>
      <c r="F1398" s="29" t="s">
        <v>3591</v>
      </c>
      <c r="G1398" s="29" t="s">
        <v>3592</v>
      </c>
      <c r="H1398" s="29"/>
      <c r="I1398" s="3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</row>
    <row r="1399" spans="1:20" ht="15.75" hidden="1" customHeight="1" x14ac:dyDescent="0.25">
      <c r="A1399" s="27"/>
      <c r="B1399" s="28"/>
      <c r="C1399" s="29"/>
      <c r="D1399" s="29"/>
      <c r="E1399" s="29"/>
      <c r="F1399" s="29"/>
      <c r="G1399" s="29"/>
      <c r="H1399" s="29"/>
      <c r="I1399" s="3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</row>
    <row r="1400" spans="1:20" ht="22.5" customHeight="1" x14ac:dyDescent="0.25">
      <c r="A1400" s="27" t="s">
        <v>1871</v>
      </c>
      <c r="B1400" s="28" t="s">
        <v>110</v>
      </c>
      <c r="C1400" s="29" t="s">
        <v>1356</v>
      </c>
      <c r="D1400" s="29" t="s">
        <v>3593</v>
      </c>
      <c r="E1400" s="29" t="s">
        <v>3594</v>
      </c>
      <c r="F1400" s="29" t="s">
        <v>3595</v>
      </c>
      <c r="G1400" s="29" t="s">
        <v>3596</v>
      </c>
      <c r="H1400" s="29"/>
      <c r="I1400" s="3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</row>
    <row r="1401" spans="1:20" ht="15.75" hidden="1" customHeight="1" x14ac:dyDescent="0.25">
      <c r="A1401" s="27"/>
      <c r="B1401" s="28"/>
      <c r="C1401" s="29" t="s">
        <v>3597</v>
      </c>
      <c r="D1401" s="29"/>
      <c r="E1401" s="29"/>
      <c r="F1401" s="29"/>
      <c r="G1401" s="29"/>
      <c r="H1401" s="29"/>
      <c r="I1401" s="3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</row>
    <row r="1402" spans="1:20" ht="33.75" customHeight="1" x14ac:dyDescent="0.25">
      <c r="A1402" s="27" t="s">
        <v>1871</v>
      </c>
      <c r="B1402" s="28" t="s">
        <v>346</v>
      </c>
      <c r="C1402" s="29" t="s">
        <v>3598</v>
      </c>
      <c r="D1402" s="29" t="s">
        <v>3599</v>
      </c>
      <c r="E1402" s="29">
        <v>79090799479</v>
      </c>
      <c r="F1402" s="29" t="s">
        <v>3600</v>
      </c>
      <c r="G1402" s="29" t="s">
        <v>3601</v>
      </c>
      <c r="H1402" s="29"/>
      <c r="I1402" s="3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</row>
    <row r="1403" spans="1:20" ht="22.5" hidden="1" customHeight="1" x14ac:dyDescent="0.25">
      <c r="A1403" s="27"/>
      <c r="B1403" s="28"/>
      <c r="C1403" s="29"/>
      <c r="D1403" s="29" t="s">
        <v>3602</v>
      </c>
      <c r="E1403" s="29"/>
      <c r="F1403" s="29"/>
      <c r="G1403" s="29"/>
      <c r="H1403" s="29"/>
      <c r="I1403" s="3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</row>
    <row r="1404" spans="1:20" ht="15.75" hidden="1" customHeight="1" x14ac:dyDescent="0.25">
      <c r="A1404" s="27"/>
      <c r="B1404" s="28"/>
      <c r="C1404" s="29"/>
      <c r="D1404" s="32"/>
      <c r="E1404" s="29">
        <v>79127769855</v>
      </c>
      <c r="F1404" s="29"/>
      <c r="G1404" s="29"/>
      <c r="H1404" s="29"/>
      <c r="I1404" s="3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</row>
    <row r="1405" spans="1:20" ht="23.25" customHeight="1" x14ac:dyDescent="0.25">
      <c r="A1405" s="27" t="s">
        <v>1871</v>
      </c>
      <c r="B1405" s="28" t="s">
        <v>351</v>
      </c>
      <c r="C1405" s="29" t="s">
        <v>3603</v>
      </c>
      <c r="D1405" s="29" t="s">
        <v>3604</v>
      </c>
      <c r="E1405" s="29"/>
      <c r="F1405" s="29" t="s">
        <v>3605</v>
      </c>
      <c r="G1405" s="29" t="s">
        <v>3606</v>
      </c>
      <c r="H1405" s="29"/>
      <c r="I1405" s="3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</row>
    <row r="1406" spans="1:20" ht="22.5" customHeight="1" x14ac:dyDescent="0.25">
      <c r="A1406" s="27" t="s">
        <v>1871</v>
      </c>
      <c r="B1406" s="28">
        <v>10</v>
      </c>
      <c r="C1406" s="29" t="s">
        <v>3607</v>
      </c>
      <c r="D1406" s="29" t="s">
        <v>3608</v>
      </c>
      <c r="E1406" s="29" t="s">
        <v>3609</v>
      </c>
      <c r="F1406" s="30" t="str">
        <f>HYPERLINK("mailto:alla.akhmietova@mail.ru","alla.akhmietova@mail.ru")</f>
        <v>alla.akhmietova@mail.ru</v>
      </c>
      <c r="G1406" s="29" t="s">
        <v>3610</v>
      </c>
      <c r="H1406" s="30"/>
      <c r="I1406" s="3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</row>
    <row r="1407" spans="1:20" ht="22.5" hidden="1" customHeight="1" x14ac:dyDescent="0.25">
      <c r="A1407" s="27"/>
      <c r="B1407" s="28"/>
      <c r="C1407" s="29" t="s">
        <v>3611</v>
      </c>
      <c r="D1407" s="29"/>
      <c r="E1407" s="29"/>
      <c r="F1407" s="30"/>
      <c r="G1407" s="29"/>
      <c r="H1407" s="30"/>
      <c r="I1407" s="3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</row>
    <row r="1408" spans="1:20" ht="15.75" hidden="1" customHeight="1" x14ac:dyDescent="0.25">
      <c r="A1408" s="27"/>
      <c r="B1408" s="28"/>
      <c r="C1408" s="29" t="s">
        <v>3612</v>
      </c>
      <c r="D1408" s="29"/>
      <c r="E1408" s="29"/>
      <c r="F1408" s="30"/>
      <c r="G1408" s="29"/>
      <c r="H1408" s="30"/>
      <c r="I1408" s="3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</row>
    <row r="1409" spans="1:20" ht="34.5" customHeight="1" x14ac:dyDescent="0.25">
      <c r="A1409" s="27" t="s">
        <v>1871</v>
      </c>
      <c r="B1409" s="28">
        <v>11</v>
      </c>
      <c r="C1409" s="29" t="s">
        <v>3613</v>
      </c>
      <c r="D1409" s="29" t="s">
        <v>3614</v>
      </c>
      <c r="E1409" s="29">
        <v>89043089316</v>
      </c>
      <c r="F1409" s="29" t="s">
        <v>3615</v>
      </c>
      <c r="G1409" s="29" t="s">
        <v>3616</v>
      </c>
      <c r="H1409" s="29"/>
      <c r="I1409" s="3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</row>
    <row r="1410" spans="1:20" ht="34.5" customHeight="1" x14ac:dyDescent="0.25">
      <c r="A1410" s="27" t="s">
        <v>1871</v>
      </c>
      <c r="B1410" s="28">
        <v>12</v>
      </c>
      <c r="C1410" s="29" t="s">
        <v>3617</v>
      </c>
      <c r="D1410" s="29" t="s">
        <v>3618</v>
      </c>
      <c r="E1410" s="29">
        <v>89127769855</v>
      </c>
      <c r="F1410" s="29" t="s">
        <v>3619</v>
      </c>
      <c r="G1410" s="29" t="s">
        <v>3620</v>
      </c>
      <c r="H1410" s="29"/>
      <c r="I1410" s="3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</row>
    <row r="1411" spans="1:20" ht="34.5" hidden="1" customHeight="1" x14ac:dyDescent="0.25">
      <c r="A1411" s="27"/>
      <c r="B1411" s="28"/>
      <c r="C1411" s="29"/>
      <c r="D1411" s="29" t="s">
        <v>3621</v>
      </c>
      <c r="E1411" s="29"/>
      <c r="F1411" s="29"/>
      <c r="G1411" s="29"/>
      <c r="H1411" s="29"/>
      <c r="I1411" s="3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</row>
    <row r="1412" spans="1:20" ht="34.5" customHeight="1" x14ac:dyDescent="0.25">
      <c r="A1412" s="27" t="s">
        <v>1871</v>
      </c>
      <c r="B1412" s="28" t="s">
        <v>369</v>
      </c>
      <c r="C1412" s="29" t="s">
        <v>3622</v>
      </c>
      <c r="D1412" s="29" t="s">
        <v>3623</v>
      </c>
      <c r="E1412" s="29"/>
      <c r="F1412" s="46" t="str">
        <f>HYPERLINK("mailto:zulfiya_batrshin@mail.ru","zulfiya_batrshin@mail.ru")</f>
        <v>zulfiya_batrshin@mail.ru</v>
      </c>
      <c r="G1412" s="29" t="s">
        <v>3624</v>
      </c>
      <c r="H1412" s="29"/>
      <c r="I1412" s="3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</row>
    <row r="1413" spans="1:20" ht="34.5" hidden="1" customHeight="1" x14ac:dyDescent="0.25">
      <c r="A1413" s="27"/>
      <c r="B1413" s="28"/>
      <c r="C1413" s="29"/>
      <c r="D1413" s="29"/>
      <c r="E1413" s="29"/>
      <c r="F1413" s="38"/>
      <c r="G1413" s="29"/>
      <c r="H1413" s="29"/>
      <c r="I1413" s="3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</row>
    <row r="1414" spans="1:20" ht="34.5" customHeight="1" x14ac:dyDescent="0.25">
      <c r="A1414" s="27" t="s">
        <v>1871</v>
      </c>
      <c r="B1414" s="28" t="s">
        <v>374</v>
      </c>
      <c r="C1414" s="29" t="s">
        <v>3625</v>
      </c>
      <c r="D1414" s="29" t="s">
        <v>3626</v>
      </c>
      <c r="E1414" s="29" t="s">
        <v>3627</v>
      </c>
      <c r="F1414" s="29" t="s">
        <v>3628</v>
      </c>
      <c r="G1414" s="29" t="s">
        <v>3629</v>
      </c>
      <c r="H1414" s="29"/>
      <c r="I1414" s="3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</row>
    <row r="1415" spans="1:20" ht="34.5" customHeight="1" x14ac:dyDescent="0.25">
      <c r="A1415" s="27" t="s">
        <v>3630</v>
      </c>
      <c r="B1415" s="28" t="s">
        <v>9</v>
      </c>
      <c r="C1415" s="29" t="s">
        <v>3631</v>
      </c>
      <c r="D1415" s="29" t="s">
        <v>3632</v>
      </c>
      <c r="E1415" s="29" t="s">
        <v>3633</v>
      </c>
      <c r="F1415" s="29" t="s">
        <v>3634</v>
      </c>
      <c r="G1415" s="29" t="s">
        <v>3635</v>
      </c>
      <c r="H1415" s="29"/>
      <c r="I1415" s="3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</row>
    <row r="1416" spans="1:20" ht="33.75" customHeight="1" x14ac:dyDescent="0.25">
      <c r="A1416" s="27" t="s">
        <v>3630</v>
      </c>
      <c r="B1416" s="28" t="s">
        <v>17</v>
      </c>
      <c r="C1416" s="29" t="s">
        <v>3636</v>
      </c>
      <c r="D1416" s="29" t="s">
        <v>3637</v>
      </c>
      <c r="E1416" s="29"/>
      <c r="F1416" s="29" t="s">
        <v>3638</v>
      </c>
      <c r="G1416" s="29" t="s">
        <v>3639</v>
      </c>
      <c r="H1416" s="29"/>
      <c r="I1416" s="3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</row>
    <row r="1417" spans="1:20" ht="22.5" hidden="1" customHeight="1" x14ac:dyDescent="0.25">
      <c r="A1417" s="27"/>
      <c r="B1417" s="28"/>
      <c r="C1417" s="29"/>
      <c r="D1417" s="29"/>
      <c r="E1417" s="29" t="s">
        <v>3640</v>
      </c>
      <c r="F1417" s="29"/>
      <c r="G1417" s="29" t="s">
        <v>3641</v>
      </c>
      <c r="H1417" s="29"/>
      <c r="I1417" s="3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</row>
    <row r="1418" spans="1:20" ht="15.75" hidden="1" customHeight="1" x14ac:dyDescent="0.25">
      <c r="A1418" s="27"/>
      <c r="B1418" s="28"/>
      <c r="C1418" s="29"/>
      <c r="D1418" s="29"/>
      <c r="E1418" s="32"/>
      <c r="F1418" s="29"/>
      <c r="G1418" s="29"/>
      <c r="H1418" s="29"/>
      <c r="I1418" s="3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</row>
    <row r="1419" spans="1:20" ht="33.75" customHeight="1" x14ac:dyDescent="0.25">
      <c r="A1419" s="27" t="s">
        <v>3630</v>
      </c>
      <c r="B1419" s="28" t="s">
        <v>24</v>
      </c>
      <c r="C1419" s="29" t="s">
        <v>3642</v>
      </c>
      <c r="D1419" s="29" t="s">
        <v>3643</v>
      </c>
      <c r="E1419" s="29">
        <v>89298989469</v>
      </c>
      <c r="F1419" s="29" t="s">
        <v>3644</v>
      </c>
      <c r="G1419" s="29" t="s">
        <v>3645</v>
      </c>
      <c r="H1419" s="29"/>
      <c r="I1419" s="3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</row>
    <row r="1420" spans="1:20" ht="15.75" hidden="1" customHeight="1" x14ac:dyDescent="0.25">
      <c r="A1420" s="27"/>
      <c r="B1420" s="28"/>
      <c r="C1420" s="29"/>
      <c r="D1420" s="29"/>
      <c r="E1420" s="29"/>
      <c r="F1420" s="29"/>
      <c r="G1420" s="29"/>
      <c r="H1420" s="29"/>
      <c r="I1420" s="3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</row>
    <row r="1421" spans="1:20" ht="45.75" customHeight="1" x14ac:dyDescent="0.25">
      <c r="A1421" s="27" t="s">
        <v>1024</v>
      </c>
      <c r="B1421" s="28" t="s">
        <v>9</v>
      </c>
      <c r="C1421" s="29" t="s">
        <v>3646</v>
      </c>
      <c r="D1421" s="29" t="s">
        <v>3647</v>
      </c>
      <c r="E1421" s="29" t="s">
        <v>3648</v>
      </c>
      <c r="F1421" s="29" t="s">
        <v>3649</v>
      </c>
      <c r="G1421" s="29" t="s">
        <v>3650</v>
      </c>
      <c r="H1421" s="29"/>
      <c r="I1421" s="3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</row>
    <row r="1422" spans="1:20" ht="33.75" customHeight="1" x14ac:dyDescent="0.25">
      <c r="A1422" s="27" t="s">
        <v>1024</v>
      </c>
      <c r="B1422" s="28" t="s">
        <v>17</v>
      </c>
      <c r="C1422" s="29" t="s">
        <v>3651</v>
      </c>
      <c r="D1422" s="29" t="s">
        <v>3652</v>
      </c>
      <c r="E1422" s="29">
        <v>89278654916</v>
      </c>
      <c r="F1422" s="29" t="s">
        <v>3653</v>
      </c>
      <c r="G1422" s="29" t="s">
        <v>3654</v>
      </c>
      <c r="H1422" s="29"/>
      <c r="I1422" s="3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</row>
    <row r="1423" spans="1:20" ht="23.25" hidden="1" customHeight="1" x14ac:dyDescent="0.25">
      <c r="A1423" s="27"/>
      <c r="B1423" s="28"/>
      <c r="C1423" s="29"/>
      <c r="D1423" s="29"/>
      <c r="E1423" s="29"/>
      <c r="F1423" s="29"/>
      <c r="G1423" s="29" t="s">
        <v>3655</v>
      </c>
      <c r="H1423" s="29"/>
      <c r="I1423" s="3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</row>
    <row r="1424" spans="1:20" ht="33.75" customHeight="1" x14ac:dyDescent="0.25">
      <c r="A1424" s="27" t="s">
        <v>1024</v>
      </c>
      <c r="B1424" s="28" t="s">
        <v>24</v>
      </c>
      <c r="C1424" s="29" t="s">
        <v>3656</v>
      </c>
      <c r="D1424" s="29" t="s">
        <v>3657</v>
      </c>
      <c r="E1424" s="29">
        <v>89278660377</v>
      </c>
      <c r="F1424" s="29" t="s">
        <v>3658</v>
      </c>
      <c r="G1424" s="29" t="s">
        <v>3659</v>
      </c>
      <c r="H1424" s="29"/>
      <c r="I1424" s="3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</row>
    <row r="1425" spans="1:20" hidden="1" x14ac:dyDescent="0.25">
      <c r="A1425" s="27"/>
      <c r="B1425" s="28"/>
      <c r="C1425" s="29"/>
      <c r="D1425" s="29" t="s">
        <v>3660</v>
      </c>
      <c r="E1425" s="29">
        <v>89083020128</v>
      </c>
      <c r="F1425" s="29"/>
      <c r="G1425" s="29"/>
      <c r="H1425" s="29"/>
      <c r="I1425" s="3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</row>
    <row r="1426" spans="1:20" ht="15.75" hidden="1" customHeight="1" x14ac:dyDescent="0.25">
      <c r="A1426" s="27"/>
      <c r="B1426" s="28"/>
      <c r="C1426" s="29"/>
      <c r="D1426" s="29"/>
      <c r="E1426" s="29"/>
      <c r="F1426" s="29"/>
      <c r="G1426" s="29"/>
      <c r="H1426" s="29"/>
      <c r="I1426" s="3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</row>
    <row r="1427" spans="1:20" ht="90" customHeight="1" x14ac:dyDescent="0.25">
      <c r="A1427" s="27" t="s">
        <v>1024</v>
      </c>
      <c r="B1427" s="28" t="s">
        <v>29</v>
      </c>
      <c r="C1427" s="29" t="s">
        <v>3661</v>
      </c>
      <c r="D1427" s="29" t="s">
        <v>3662</v>
      </c>
      <c r="E1427" s="29">
        <v>89278557262</v>
      </c>
      <c r="F1427" s="29" t="s">
        <v>3663</v>
      </c>
      <c r="G1427" s="29" t="s">
        <v>3664</v>
      </c>
      <c r="H1427" s="37" t="str">
        <f>HYPERLINK("http://www.sosh1-vurnar.edu21.cap.ru/?t=adv&amp;eduid=4281&amp;adv=27714","http://www.sosh1-vurnar.edu21.cap.ru/?t=adv&amp;eduid=4281&amp;adv=27714")</f>
        <v>http://www.sosh1-vurnar.edu21.cap.ru/?t=adv&amp;eduid=4281&amp;adv=27714</v>
      </c>
      <c r="I1427" s="3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</row>
    <row r="1428" spans="1:20" ht="15.75" hidden="1" customHeight="1" x14ac:dyDescent="0.25">
      <c r="A1428" s="27"/>
      <c r="B1428" s="28"/>
      <c r="C1428" s="29"/>
      <c r="D1428" s="29"/>
      <c r="E1428" s="29"/>
      <c r="F1428" s="29"/>
      <c r="G1428" s="29"/>
      <c r="H1428" s="38"/>
      <c r="I1428" s="3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</row>
    <row r="1429" spans="1:20" ht="33.75" customHeight="1" x14ac:dyDescent="0.25">
      <c r="A1429" s="27" t="s">
        <v>1024</v>
      </c>
      <c r="B1429" s="28" t="s">
        <v>34</v>
      </c>
      <c r="C1429" s="29" t="s">
        <v>3665</v>
      </c>
      <c r="D1429" s="29" t="s">
        <v>3666</v>
      </c>
      <c r="E1429" s="29" t="s">
        <v>3667</v>
      </c>
      <c r="F1429" s="29" t="s">
        <v>3668</v>
      </c>
      <c r="G1429" s="29" t="s">
        <v>3669</v>
      </c>
      <c r="H1429" s="29"/>
      <c r="I1429" s="3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</row>
    <row r="1430" spans="1:20" hidden="1" x14ac:dyDescent="0.25">
      <c r="A1430" s="27"/>
      <c r="B1430" s="28"/>
      <c r="C1430" s="29" t="s">
        <v>3670</v>
      </c>
      <c r="D1430" s="29" t="s">
        <v>3671</v>
      </c>
      <c r="E1430" s="29"/>
      <c r="F1430" s="29"/>
      <c r="G1430" s="29" t="s">
        <v>3672</v>
      </c>
      <c r="H1430" s="29"/>
      <c r="I1430" s="3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</row>
    <row r="1431" spans="1:20" ht="15.75" hidden="1" customHeight="1" x14ac:dyDescent="0.25">
      <c r="A1431" s="27"/>
      <c r="B1431" s="28"/>
      <c r="C1431" s="32"/>
      <c r="D1431" s="29" t="s">
        <v>3673</v>
      </c>
      <c r="E1431" s="29"/>
      <c r="F1431" s="29"/>
      <c r="G1431" s="32"/>
      <c r="H1431" s="29"/>
      <c r="I1431" s="3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</row>
    <row r="1432" spans="1:20" ht="56.25" customHeight="1" x14ac:dyDescent="0.25">
      <c r="A1432" s="27" t="s">
        <v>1024</v>
      </c>
      <c r="B1432" s="28" t="s">
        <v>69</v>
      </c>
      <c r="C1432" s="29" t="s">
        <v>3674</v>
      </c>
      <c r="D1432" s="29" t="s">
        <v>3675</v>
      </c>
      <c r="E1432" s="29" t="s">
        <v>3676</v>
      </c>
      <c r="F1432" s="29" t="s">
        <v>3677</v>
      </c>
      <c r="G1432" s="29" t="s">
        <v>3678</v>
      </c>
      <c r="H1432" s="29"/>
      <c r="I1432" s="3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</row>
    <row r="1433" spans="1:20" hidden="1" x14ac:dyDescent="0.25">
      <c r="A1433" s="27"/>
      <c r="B1433" s="28"/>
      <c r="C1433" s="29"/>
      <c r="D1433" s="29" t="s">
        <v>3679</v>
      </c>
      <c r="E1433" s="29"/>
      <c r="F1433" s="29"/>
      <c r="G1433" s="29"/>
      <c r="H1433" s="29"/>
      <c r="I1433" s="3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</row>
    <row r="1434" spans="1:20" hidden="1" x14ac:dyDescent="0.25">
      <c r="A1434" s="27"/>
      <c r="B1434" s="28"/>
      <c r="C1434" s="29"/>
      <c r="D1434" s="29" t="s">
        <v>3680</v>
      </c>
      <c r="E1434" s="29"/>
      <c r="F1434" s="29"/>
      <c r="G1434" s="29"/>
      <c r="H1434" s="29"/>
      <c r="I1434" s="3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</row>
    <row r="1435" spans="1:20" ht="15.75" hidden="1" customHeight="1" x14ac:dyDescent="0.25">
      <c r="A1435" s="27"/>
      <c r="B1435" s="28"/>
      <c r="C1435" s="29"/>
      <c r="D1435" s="29" t="s">
        <v>1911</v>
      </c>
      <c r="E1435" s="29"/>
      <c r="F1435" s="29"/>
      <c r="G1435" s="29"/>
      <c r="H1435" s="29"/>
      <c r="I1435" s="3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</row>
    <row r="1436" spans="1:20" ht="33.75" customHeight="1" x14ac:dyDescent="0.25">
      <c r="A1436" s="27" t="s">
        <v>1024</v>
      </c>
      <c r="B1436" s="28" t="s">
        <v>110</v>
      </c>
      <c r="C1436" s="29" t="s">
        <v>3681</v>
      </c>
      <c r="D1436" s="29" t="s">
        <v>3682</v>
      </c>
      <c r="E1436" s="29" t="s">
        <v>3683</v>
      </c>
      <c r="F1436" s="29" t="s">
        <v>3684</v>
      </c>
      <c r="G1436" s="29" t="s">
        <v>3685</v>
      </c>
      <c r="H1436" s="29"/>
      <c r="I1436" s="3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</row>
    <row r="1437" spans="1:20" ht="15.75" hidden="1" customHeight="1" x14ac:dyDescent="0.25">
      <c r="A1437" s="27"/>
      <c r="B1437" s="28"/>
      <c r="C1437" s="29"/>
      <c r="D1437" s="29"/>
      <c r="E1437" s="29"/>
      <c r="F1437" s="29"/>
      <c r="G1437" s="29"/>
      <c r="H1437" s="29"/>
      <c r="I1437" s="3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</row>
    <row r="1438" spans="1:20" ht="22.5" customHeight="1" x14ac:dyDescent="0.25">
      <c r="A1438" s="27" t="s">
        <v>1024</v>
      </c>
      <c r="B1438" s="28" t="s">
        <v>346</v>
      </c>
      <c r="C1438" s="29" t="s">
        <v>3686</v>
      </c>
      <c r="D1438" s="29" t="s">
        <v>3687</v>
      </c>
      <c r="E1438" s="29">
        <v>89196790518</v>
      </c>
      <c r="F1438" s="29" t="s">
        <v>3688</v>
      </c>
      <c r="G1438" s="29" t="s">
        <v>3689</v>
      </c>
      <c r="H1438" s="59" t="s">
        <v>3690</v>
      </c>
      <c r="I1438" s="13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</row>
    <row r="1439" spans="1:20" ht="15.75" hidden="1" customHeight="1" x14ac:dyDescent="0.25">
      <c r="A1439" s="27"/>
      <c r="B1439" s="28"/>
      <c r="C1439" s="29"/>
      <c r="D1439" s="29"/>
      <c r="E1439" s="29"/>
      <c r="F1439" s="29"/>
      <c r="G1439" s="29"/>
      <c r="H1439" s="29"/>
      <c r="I1439" s="3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</row>
    <row r="1440" spans="1:20" ht="22.5" customHeight="1" x14ac:dyDescent="0.25">
      <c r="A1440" s="27" t="s">
        <v>1024</v>
      </c>
      <c r="B1440" s="28" t="s">
        <v>351</v>
      </c>
      <c r="C1440" s="29" t="s">
        <v>3691</v>
      </c>
      <c r="D1440" s="29" t="s">
        <v>3692</v>
      </c>
      <c r="E1440" s="29" t="s">
        <v>3693</v>
      </c>
      <c r="F1440" s="29"/>
      <c r="G1440" s="29" t="s">
        <v>3694</v>
      </c>
      <c r="H1440" s="29"/>
      <c r="I1440" s="3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</row>
    <row r="1441" spans="1:20" ht="45.75" hidden="1" customHeight="1" x14ac:dyDescent="0.25">
      <c r="A1441" s="27"/>
      <c r="B1441" s="28"/>
      <c r="C1441" s="29"/>
      <c r="D1441" s="29" t="s">
        <v>3695</v>
      </c>
      <c r="E1441" s="29">
        <v>89530146578</v>
      </c>
      <c r="F1441" s="29"/>
      <c r="G1441" s="29"/>
      <c r="H1441" s="29"/>
      <c r="I1441" s="3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</row>
    <row r="1442" spans="1:20" ht="90" customHeight="1" x14ac:dyDescent="0.25">
      <c r="A1442" s="82" t="s">
        <v>1024</v>
      </c>
      <c r="B1442" s="83">
        <v>10</v>
      </c>
      <c r="C1442" s="84" t="s">
        <v>3696</v>
      </c>
      <c r="D1442" s="84" t="s">
        <v>3697</v>
      </c>
      <c r="E1442" s="84" t="s">
        <v>3698</v>
      </c>
      <c r="F1442" s="84" t="s">
        <v>3699</v>
      </c>
      <c r="G1442" s="84" t="s">
        <v>3700</v>
      </c>
      <c r="H1442" s="85" t="str">
        <f>HYPERLINK("http://www.obrazov-krchet.edu21.cap.ru/?t=adv&amp;eduid=1203&amp;adv=27708","http://www.obrazov-krchet.edu21.cap.ru/?t=adv&amp;eduid=1203&amp;adv=27708")</f>
        <v>http://www.obrazov-krchet.edu21.cap.ru/?t=adv&amp;eduid=1203&amp;adv=27708</v>
      </c>
      <c r="I1442" s="21"/>
      <c r="J1442" s="22"/>
      <c r="K1442" s="22"/>
      <c r="L1442" s="22"/>
      <c r="M1442" s="22"/>
      <c r="N1442" s="22"/>
      <c r="O1442" s="22"/>
      <c r="P1442" s="22"/>
      <c r="Q1442" s="22"/>
      <c r="R1442" s="22"/>
      <c r="S1442" s="22"/>
      <c r="T1442" s="22"/>
    </row>
    <row r="1443" spans="1:20" ht="15.75" hidden="1" customHeight="1" x14ac:dyDescent="0.25">
      <c r="A1443" s="27"/>
      <c r="B1443" s="28"/>
      <c r="C1443" s="29"/>
      <c r="D1443" s="29"/>
      <c r="E1443" s="29"/>
      <c r="F1443" s="29"/>
      <c r="G1443" s="29"/>
      <c r="H1443" s="38"/>
      <c r="I1443" s="3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</row>
    <row r="1444" spans="1:20" ht="45" customHeight="1" x14ac:dyDescent="0.25">
      <c r="A1444" s="27" t="s">
        <v>1024</v>
      </c>
      <c r="B1444" s="28">
        <v>11</v>
      </c>
      <c r="C1444" s="29" t="s">
        <v>3701</v>
      </c>
      <c r="D1444" s="29" t="s">
        <v>3702</v>
      </c>
      <c r="E1444" s="29">
        <v>89613423929</v>
      </c>
      <c r="F1444" s="29"/>
      <c r="G1444" s="29" t="s">
        <v>3703</v>
      </c>
      <c r="H1444" s="29"/>
      <c r="I1444" s="3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</row>
    <row r="1445" spans="1:20" ht="15.75" hidden="1" customHeight="1" x14ac:dyDescent="0.25">
      <c r="A1445" s="27"/>
      <c r="B1445" s="28"/>
      <c r="C1445" s="29"/>
      <c r="D1445" s="29"/>
      <c r="E1445" s="29">
        <v>89030667234</v>
      </c>
      <c r="F1445" s="29"/>
      <c r="G1445" s="29"/>
      <c r="H1445" s="29"/>
      <c r="I1445" s="3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</row>
    <row r="1446" spans="1:20" ht="23.25" customHeight="1" x14ac:dyDescent="0.25">
      <c r="A1446" s="27" t="s">
        <v>1024</v>
      </c>
      <c r="B1446" s="28">
        <v>12</v>
      </c>
      <c r="C1446" s="29" t="s">
        <v>3704</v>
      </c>
      <c r="D1446" s="29" t="s">
        <v>3705</v>
      </c>
      <c r="E1446" s="29" t="s">
        <v>3706</v>
      </c>
      <c r="F1446" s="29"/>
      <c r="G1446" s="29" t="s">
        <v>3707</v>
      </c>
      <c r="H1446" s="29"/>
      <c r="I1446" s="3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</row>
    <row r="1447" spans="1:20" ht="33.75" customHeight="1" x14ac:dyDescent="0.25">
      <c r="A1447" s="27" t="s">
        <v>1024</v>
      </c>
      <c r="B1447" s="28">
        <v>13</v>
      </c>
      <c r="C1447" s="29" t="s">
        <v>3708</v>
      </c>
      <c r="D1447" s="29" t="s">
        <v>3709</v>
      </c>
      <c r="E1447" s="29" t="s">
        <v>3710</v>
      </c>
      <c r="F1447" s="29"/>
      <c r="G1447" s="29" t="s">
        <v>3711</v>
      </c>
      <c r="H1447" s="29"/>
      <c r="I1447" s="3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</row>
    <row r="1448" spans="1:20" ht="15.75" hidden="1" customHeight="1" x14ac:dyDescent="0.25">
      <c r="A1448" s="27"/>
      <c r="B1448" s="28"/>
      <c r="C1448" s="29"/>
      <c r="D1448" s="29"/>
      <c r="E1448" s="29"/>
      <c r="F1448" s="29"/>
      <c r="G1448" s="29"/>
      <c r="H1448" s="29"/>
      <c r="I1448" s="3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</row>
    <row r="1449" spans="1:20" ht="33.75" customHeight="1" x14ac:dyDescent="0.25">
      <c r="A1449" s="27" t="s">
        <v>1024</v>
      </c>
      <c r="B1449" s="28">
        <v>14</v>
      </c>
      <c r="C1449" s="29" t="s">
        <v>3712</v>
      </c>
      <c r="D1449" s="29" t="s">
        <v>3713</v>
      </c>
      <c r="E1449" s="29">
        <v>88353661734</v>
      </c>
      <c r="F1449" s="29" t="s">
        <v>3714</v>
      </c>
      <c r="G1449" s="29" t="s">
        <v>3715</v>
      </c>
      <c r="H1449" s="43" t="s">
        <v>3716</v>
      </c>
      <c r="I1449" s="3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</row>
    <row r="1450" spans="1:20" ht="22.5" hidden="1" x14ac:dyDescent="0.25">
      <c r="A1450" s="27"/>
      <c r="B1450" s="28"/>
      <c r="C1450" s="29"/>
      <c r="D1450" s="29" t="s">
        <v>3717</v>
      </c>
      <c r="E1450" s="29"/>
      <c r="F1450" s="29"/>
      <c r="G1450" s="29" t="s">
        <v>3718</v>
      </c>
      <c r="H1450" s="29"/>
      <c r="I1450" s="3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</row>
    <row r="1451" spans="1:20" hidden="1" x14ac:dyDescent="0.25">
      <c r="A1451" s="27"/>
      <c r="B1451" s="28"/>
      <c r="C1451" s="29"/>
      <c r="D1451" s="32"/>
      <c r="E1451" s="29"/>
      <c r="F1451" s="29"/>
      <c r="G1451" s="29" t="s">
        <v>3719</v>
      </c>
      <c r="H1451" s="29"/>
      <c r="I1451" s="3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</row>
    <row r="1452" spans="1:20" hidden="1" x14ac:dyDescent="0.25">
      <c r="A1452" s="27"/>
      <c r="B1452" s="28"/>
      <c r="C1452" s="29"/>
      <c r="D1452" s="32"/>
      <c r="E1452" s="29"/>
      <c r="F1452" s="29"/>
      <c r="G1452" s="29"/>
      <c r="H1452" s="29"/>
      <c r="I1452" s="3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</row>
    <row r="1453" spans="1:20" ht="15.75" hidden="1" customHeight="1" x14ac:dyDescent="0.25">
      <c r="A1453" s="27"/>
      <c r="B1453" s="28"/>
      <c r="C1453" s="29"/>
      <c r="D1453" s="32"/>
      <c r="E1453" s="29"/>
      <c r="F1453" s="29"/>
      <c r="G1453" s="32"/>
      <c r="H1453" s="29"/>
      <c r="I1453" s="3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</row>
    <row r="1454" spans="1:20" ht="34.5" customHeight="1" x14ac:dyDescent="0.25">
      <c r="A1454" s="27" t="s">
        <v>1024</v>
      </c>
      <c r="B1454" s="28">
        <v>15</v>
      </c>
      <c r="C1454" s="29" t="s">
        <v>3720</v>
      </c>
      <c r="D1454" s="29" t="s">
        <v>3721</v>
      </c>
      <c r="E1454" s="29" t="s">
        <v>3722</v>
      </c>
      <c r="F1454" s="29"/>
      <c r="G1454" s="29" t="s">
        <v>3723</v>
      </c>
      <c r="H1454" s="29"/>
      <c r="I1454" s="3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</row>
    <row r="1455" spans="1:20" ht="34.5" customHeight="1" x14ac:dyDescent="0.25">
      <c r="A1455" s="27" t="s">
        <v>1024</v>
      </c>
      <c r="B1455" s="28" t="s">
        <v>386</v>
      </c>
      <c r="C1455" s="29" t="s">
        <v>3724</v>
      </c>
      <c r="D1455" s="29" t="s">
        <v>3725</v>
      </c>
      <c r="E1455" s="29">
        <v>89278599672</v>
      </c>
      <c r="F1455" s="29" t="s">
        <v>3726</v>
      </c>
      <c r="G1455" s="29" t="s">
        <v>3727</v>
      </c>
      <c r="H1455" s="43" t="s">
        <v>3728</v>
      </c>
      <c r="I1455" s="3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</row>
    <row r="1456" spans="1:20" ht="45" customHeight="1" x14ac:dyDescent="0.25">
      <c r="A1456" s="27" t="s">
        <v>1967</v>
      </c>
      <c r="B1456" s="28" t="s">
        <v>9</v>
      </c>
      <c r="C1456" s="29" t="s">
        <v>3729</v>
      </c>
      <c r="D1456" s="29" t="s">
        <v>3730</v>
      </c>
      <c r="E1456" s="29">
        <v>89519822981</v>
      </c>
      <c r="F1456" s="29" t="s">
        <v>3731</v>
      </c>
      <c r="G1456" s="29" t="s">
        <v>3732</v>
      </c>
      <c r="H1456" s="86" t="s">
        <v>3733</v>
      </c>
      <c r="I1456" s="3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</row>
    <row r="1457" spans="1:20" ht="15.75" hidden="1" customHeight="1" x14ac:dyDescent="0.25">
      <c r="A1457" s="27"/>
      <c r="B1457" s="28"/>
      <c r="C1457" s="29"/>
      <c r="D1457" s="29"/>
      <c r="E1457" s="29"/>
      <c r="F1457" s="29"/>
      <c r="G1457" s="29"/>
      <c r="H1457" s="29"/>
      <c r="I1457" s="3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</row>
    <row r="1458" spans="1:20" ht="23.25" customHeight="1" x14ac:dyDescent="0.25">
      <c r="A1458" s="27" t="s">
        <v>1884</v>
      </c>
      <c r="B1458" s="28" t="s">
        <v>9</v>
      </c>
      <c r="C1458" s="29" t="s">
        <v>3734</v>
      </c>
      <c r="D1458" s="29" t="s">
        <v>3735</v>
      </c>
      <c r="E1458" s="29" t="s">
        <v>3736</v>
      </c>
      <c r="F1458" s="29"/>
      <c r="G1458" s="29" t="s">
        <v>3737</v>
      </c>
      <c r="H1458" s="29"/>
      <c r="I1458" s="3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</row>
    <row r="1459" spans="1:20" ht="56.25" customHeight="1" x14ac:dyDescent="0.25">
      <c r="A1459" s="27" t="s">
        <v>1884</v>
      </c>
      <c r="B1459" s="28" t="s">
        <v>24</v>
      </c>
      <c r="C1459" s="29" t="s">
        <v>3738</v>
      </c>
      <c r="D1459" s="29" t="s">
        <v>3739</v>
      </c>
      <c r="E1459" s="29" t="s">
        <v>3740</v>
      </c>
      <c r="F1459" s="29" t="s">
        <v>3741</v>
      </c>
      <c r="G1459" s="29" t="s">
        <v>3742</v>
      </c>
      <c r="H1459" s="29"/>
      <c r="I1459" s="3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</row>
    <row r="1460" spans="1:20" ht="56.25" customHeight="1" x14ac:dyDescent="0.25">
      <c r="A1460" s="27" t="s">
        <v>1884</v>
      </c>
      <c r="B1460" s="28" t="s">
        <v>29</v>
      </c>
      <c r="C1460" s="29" t="s">
        <v>3743</v>
      </c>
      <c r="D1460" s="29" t="s">
        <v>3744</v>
      </c>
      <c r="E1460" s="29" t="s">
        <v>3745</v>
      </c>
      <c r="F1460" s="29" t="s">
        <v>3746</v>
      </c>
      <c r="G1460" s="29" t="s">
        <v>3747</v>
      </c>
      <c r="H1460" s="29"/>
      <c r="I1460" s="3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</row>
    <row r="1461" spans="1:20" ht="56.25" customHeight="1" x14ac:dyDescent="0.25">
      <c r="A1461" s="27" t="s">
        <v>1884</v>
      </c>
      <c r="B1461" s="28" t="s">
        <v>69</v>
      </c>
      <c r="C1461" s="29" t="s">
        <v>3748</v>
      </c>
      <c r="D1461" s="29" t="s">
        <v>3749</v>
      </c>
      <c r="E1461" s="29" t="s">
        <v>3750</v>
      </c>
      <c r="F1461" s="29" t="s">
        <v>3751</v>
      </c>
      <c r="G1461" s="29" t="s">
        <v>3752</v>
      </c>
      <c r="H1461" s="29"/>
      <c r="I1461" s="3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</row>
    <row r="1462" spans="1:20" ht="56.25" customHeight="1" x14ac:dyDescent="0.25">
      <c r="A1462" s="33" t="s">
        <v>1955</v>
      </c>
      <c r="B1462" s="34" t="s">
        <v>9</v>
      </c>
      <c r="C1462" s="35" t="s">
        <v>3753</v>
      </c>
      <c r="D1462" s="35" t="s">
        <v>3754</v>
      </c>
      <c r="E1462" s="35">
        <v>89246652203</v>
      </c>
      <c r="F1462" s="35" t="s">
        <v>2163</v>
      </c>
      <c r="G1462" s="35" t="s">
        <v>3755</v>
      </c>
      <c r="H1462" s="35"/>
      <c r="I1462" s="5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</row>
    <row r="1463" spans="1:20" hidden="1" x14ac:dyDescent="0.25">
      <c r="A1463" s="23"/>
      <c r="B1463" s="24"/>
      <c r="C1463" s="25"/>
      <c r="D1463" s="25"/>
      <c r="E1463" s="25"/>
      <c r="F1463" s="25"/>
      <c r="G1463" s="25"/>
      <c r="H1463" s="25"/>
      <c r="I1463" s="3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</row>
    <row r="1464" spans="1:20" ht="15.75" hidden="1" customHeight="1" x14ac:dyDescent="0.25">
      <c r="A1464" s="23"/>
      <c r="B1464" s="24"/>
      <c r="C1464" s="25"/>
      <c r="D1464" s="25"/>
      <c r="E1464" s="25"/>
      <c r="F1464" s="25"/>
      <c r="G1464" s="25"/>
      <c r="H1464" s="25"/>
      <c r="I1464" s="3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</row>
  </sheetData>
  <autoFilter ref="A1:H1462"/>
  <conditionalFormatting sqref="A1463:H1464">
    <cfRule type="notContainsBlanks" dxfId="0" priority="1">
      <formula>LEN(TRIM(A1463))&gt;0</formula>
    </cfRule>
  </conditionalFormatting>
  <hyperlinks>
    <hyperlink ref="E2" r:id="rId1" display="mailto:geoasu@mail.ru%20%20%20%20%20%20%20%20%20%20%20%20%20%20%20%20%20%20%20%20%20%20%20%20%20%20%20%20%20%20%20%20%20%20%20%20%20%20(3852)%2029-12-75"/>
    <hyperlink ref="F9" r:id="rId2" display="mailto:biblrub@mail.ru"/>
    <hyperlink ref="H15" r:id="rId3"/>
    <hyperlink ref="F19" r:id="rId4" display="mailto:khingan-press@mail.ru"/>
    <hyperlink ref="H25" r:id="rId5"/>
    <hyperlink ref="H29" r:id="rId6"/>
    <hyperlink ref="H34" r:id="rId7"/>
    <hyperlink ref="H47" r:id="rId8"/>
    <hyperlink ref="H58" r:id="rId9" display="http://atamanovka-sosh.ucoz.ru/dok/vtoroj_vserossijskij_geograficheskij_diktant.pdf"/>
    <hyperlink ref="H60" r:id="rId10"/>
    <hyperlink ref="H62" r:id="rId11" display="http://pokrovka-shkola.ucoz.ru/news/vserossijskij_geograficheskij_diktant/2016-10-31-254"/>
    <hyperlink ref="F66" r:id="rId12" display="mailto:zav_spo@mail.ru"/>
    <hyperlink ref="F69" r:id="rId13" display="mailto:schyskoe@yandex.ru"/>
    <hyperlink ref="F75" r:id="rId14"/>
    <hyperlink ref="H80" r:id="rId15"/>
    <hyperlink ref="H86" r:id="rId16"/>
    <hyperlink ref="H96" r:id="rId17" display="http://www.bratsk-school32.ru/index.php/novosti/ob-yavleniya/483-vserossijskij-geograficheskij-diktant"/>
    <hyperlink ref="H104" r:id="rId18"/>
    <hyperlink ref="F108" r:id="rId19" display="mailto:gruzentseva@mail.ru"/>
    <hyperlink ref="F121" r:id="rId20" display="mailto:kor@irigs.irk.ru"/>
    <hyperlink ref="H123" r:id="rId21"/>
    <hyperlink ref="F135" r:id="rId22" display="mailto:l.kardymon@mail.ru"/>
    <hyperlink ref="H135" r:id="rId23"/>
    <hyperlink ref="F141" r:id="rId24" display="mailto:mikhailova.tat2013@y%20andex.ru"/>
    <hyperlink ref="H154" r:id="rId25" display="http://кчгу.рф/02-11-2017-g-vserossijskij-geograficheskij-diktant-2016/"/>
    <hyperlink ref="H162" r:id="rId26" display="http://dg-licey1.ru/node/523"/>
    <hyperlink ref="F163" r:id="rId27" display="mailto:firstmednogorsk@mail.ru"/>
    <hyperlink ref="H163" r:id="rId28" display="http://firstmednogorsk.ru/index.php/vserossijskijgeograficheskij-diktant"/>
    <hyperlink ref="H171" r:id="rId29"/>
    <hyperlink ref="H175" r:id="rId30"/>
    <hyperlink ref="F177" r:id="rId31" display="mailto:super.ivani13@yandex.ru"/>
    <hyperlink ref="H177" r:id="rId32" display="https://www.vyatsu.ru/internet-gazeta/20-noyabrya-vyatgu-stanet-organizatorom-i-ploschad.html"/>
    <hyperlink ref="H180" r:id="rId33"/>
    <hyperlink ref="H197" r:id="rId34"/>
    <hyperlink ref="H226" r:id="rId35" display="http://tuapse.rshu.ru/content/georussia"/>
    <hyperlink ref="F230" r:id="rId36" display="mailto:kuzmenko@tppkuban.ru"/>
    <hyperlink ref="H233" r:id="rId37" display="https://kubsu.ru/ru/node/10497"/>
    <hyperlink ref="H239" r:id="rId38" display="http://www.mucbs.ru/index.php/9-lenta-novostey/2504-priglashaem-prinyat-uchastie-vo-vserossijskom-geograficheskom-diktante"/>
    <hyperlink ref="H241" r:id="rId39" display="http://www.museum-npr.ru/news/vserossiiskii-geograficheskii-diktant.html"/>
    <hyperlink ref="H245" r:id="rId40" display="http://www.gorod-dudinka.ru/novosti/kultura/biblioteki/5683-biblioteka-priglashaet-na-diktant"/>
    <hyperlink ref="H249" r:id="rId41" display="http://www.college-taymyr.ru/"/>
    <hyperlink ref="H253" r:id="rId42" display="http://ddtbogotol.ucoz.ru/"/>
    <hyperlink ref="H256" r:id="rId43" display="http://bibligor.ru/novosti/anonsy_meropriyatij/?nid=757"/>
    <hyperlink ref="F258" r:id="rId44" display="https://e.mail.ru/compose/?mailto=mailto%3ametodkaz@yandex.ru"/>
    <hyperlink ref="H260" r:id="rId45"/>
    <hyperlink ref="F261" r:id="rId46" display="mailto:Ato-irina@mail.ru"/>
    <hyperlink ref="F265" r:id="rId47" display="mailto:Yulcha_89@mail.ru"/>
    <hyperlink ref="F272" r:id="rId48" display="mailto:mouigarka@mail.ru"/>
    <hyperlink ref="H273" r:id="rId49"/>
    <hyperlink ref="H274" r:id="rId50"/>
    <hyperlink ref="F279" r:id="rId51"/>
    <hyperlink ref="F286" r:id="rId52" display="mailto:geomir-kgu@yandex.ru"/>
    <hyperlink ref="H286" r:id="rId53" display="http://kgsu.ru/news/view/5859/;jsessionid=8novkeipsxv01dpdi55i7makq"/>
    <hyperlink ref="F288" r:id="rId54" display="mailto:selyanina.vera@mail.ru"/>
    <hyperlink ref="H288" r:id="rId55" display="https://www.rgo.ru/ru/proe kty/vserossiyskiy-geograficheskiy-diktant- 0/vserossiyskiy-geograficheskiy-diktant- 2016;"/>
    <hyperlink ref="F291" r:id="rId56" display="mailto:elena_zashitnoe@mail.ru"/>
    <hyperlink ref="H300" r:id="rId57"/>
    <hyperlink ref="F304" r:id="rId58" display="mailto:sotnicowo@yandex.ru"/>
    <hyperlink ref="F316" r:id="rId59" display="mailto:helenstyle32@gmail.com"/>
    <hyperlink ref="H316" r:id="rId60"/>
    <hyperlink ref="F317" r:id="rId61" display="mailto:gnaumova@rambler.ru"/>
    <hyperlink ref="F321" r:id="rId62" display="mailto:orud.sch@gmail.com"/>
    <hyperlink ref="H322" r:id="rId63"/>
    <hyperlink ref="H325" r:id="rId64"/>
    <hyperlink ref="H327" r:id="rId65"/>
    <hyperlink ref="H333" r:id="rId66"/>
    <hyperlink ref="H337" r:id="rId67"/>
    <hyperlink ref="F342" r:id="rId68" display="mailto:buzyakova@rambler.ru"/>
    <hyperlink ref="H344" r:id="rId69" display="http://mok.mskobr.ru/"/>
    <hyperlink ref="H347" r:id="rId70" display="http://nmztroitsk.mskobr.ru/ads_edu/vserossijskij_geograficheskij_diktant_-_2016/"/>
    <hyperlink ref="H351" r:id="rId71"/>
    <hyperlink ref="F353" r:id="rId72" display="mailto:school6troitsk@mail.ru"/>
    <hyperlink ref="H357" r:id="rId73" display="http://www.m-svu.ru/novosti/2192-vserossijskij-geograficheskij-diktant1.html"/>
    <hyperlink ref="H359" r:id="rId74"/>
    <hyperlink ref="H364" r:id="rId75"/>
    <hyperlink ref="H366" r:id="rId76"/>
    <hyperlink ref="H368" r:id="rId77"/>
    <hyperlink ref="H371" r:id="rId78"/>
    <hyperlink ref="H373" r:id="rId79"/>
    <hyperlink ref="F379" r:id="rId80" display="mailto:zoriniv1985@gmail.com"/>
    <hyperlink ref="F380" r:id="rId81" display="mailto:malinkalac@gmail.com"/>
    <hyperlink ref="F381" r:id="rId82" display="mailto:bogdanova@1454.ru"/>
    <hyperlink ref="F382" r:id="rId83" display="mailto:rimarevairina@mail.ru"/>
    <hyperlink ref="F384" r:id="rId84" display="mailto:eshkovjke@gmail.com"/>
    <hyperlink ref="F386" r:id="rId85" display="mailto:eshkovjke@gmail.com"/>
    <hyperlink ref="H388" r:id="rId86"/>
    <hyperlink ref="H389" r:id="rId87"/>
    <hyperlink ref="H392" r:id="rId88"/>
    <hyperlink ref="H398" r:id="rId89"/>
    <hyperlink ref="H399" r:id="rId90"/>
    <hyperlink ref="H400" r:id="rId91"/>
    <hyperlink ref="H401" r:id="rId92"/>
    <hyperlink ref="H402" r:id="rId93"/>
    <hyperlink ref="H407" r:id="rId94"/>
    <hyperlink ref="H420" r:id="rId95"/>
    <hyperlink ref="H433" r:id="rId96" display="https://schools.dnevnik.ru/odo/news.aspx?network=1000000635708&amp;news=1240111"/>
    <hyperlink ref="H446" r:id="rId97"/>
    <hyperlink ref="F458" r:id="rId98" display="mailto:demyansk_sec_sch@mail.ru"/>
    <hyperlink ref="F460" r:id="rId99" display="mailto:lavrovo_2005@mail.ru"/>
    <hyperlink ref="F462" r:id="rId100" display="mailto:lychkovoschool2016@yandex.ru"/>
    <hyperlink ref="F464" r:id="rId101" display="mailto:yamnik@yandex.ru"/>
    <hyperlink ref="H464" r:id="rId102"/>
    <hyperlink ref="F468" r:id="rId103" display="mailto:natalia.dmitruk@novsu.ru"/>
    <hyperlink ref="H468" r:id="rId104"/>
    <hyperlink ref="F475" r:id="rId105" display="mailto:zanina1976@gmail.com"/>
    <hyperlink ref="H475" r:id="rId106"/>
    <hyperlink ref="F477" r:id="rId107" display="mailto:zubovka_tat@mail.ru"/>
    <hyperlink ref="H485" r:id="rId108" display="http://a0080864.xsph.ru/index.php"/>
    <hyperlink ref="H491" r:id="rId109"/>
    <hyperlink ref="F522" r:id="rId110" display="mailto:muspo@mail.ru"/>
    <hyperlink ref="H526" r:id="rId111"/>
    <hyperlink ref="H530" r:id="rId112"/>
    <hyperlink ref="H533" r:id="rId113" display="http://vpku.edumil.ru/"/>
    <hyperlink ref="F537" r:id="rId114" display="mailto:vunc-vmf-tovmi@mil.ru"/>
    <hyperlink ref="H539" r:id="rId115" display="mailto:pskgu@mail.ru"/>
    <hyperlink ref="H541" r:id="rId116"/>
    <hyperlink ref="F542" r:id="rId117" display="mailto:zavuch_nsk@mail.ru"/>
    <hyperlink ref="H543" r:id="rId118"/>
    <hyperlink ref="H550" r:id="rId119" display="https://www.rgo.ru/ru/proekty/vserossiyskiygeograficheskiy-diktant0/vserossiyskiygeograficheskiy-diktant2016;"/>
    <hyperlink ref="H557" r:id="rId120"/>
    <hyperlink ref="H583" r:id="rId121"/>
    <hyperlink ref="H687" r:id="rId122"/>
    <hyperlink ref="H712" r:id="rId123"/>
    <hyperlink ref="H725" r:id="rId124"/>
    <hyperlink ref="H746" r:id="rId125"/>
    <hyperlink ref="H756" r:id="rId126"/>
    <hyperlink ref="H759" r:id="rId127"/>
    <hyperlink ref="F760" r:id="rId128" display="mailto:begir74@gmail.com"/>
    <hyperlink ref="H761" r:id="rId129"/>
    <hyperlink ref="F767" r:id="rId130" display="mailto:Yan-geo@bk.ru"/>
    <hyperlink ref="H767" r:id="rId131" display="http://geograf-yan.ucoz.net/news/obrazovatelnaja_akcija_vserossijskij_geograficheskij_diktantv_g_janaule/2016-11-02-44"/>
    <hyperlink ref="F768" r:id="rId132"/>
    <hyperlink ref="H769" r:id="rId133"/>
    <hyperlink ref="H770" r:id="rId134"/>
    <hyperlink ref="F781" r:id="rId135" display="mailto:Abgairbeg@rambler.ru"/>
    <hyperlink ref="F788" r:id="rId136" display="mailto:maepkf@yandex.ru"/>
    <hyperlink ref="F790" r:id="rId137" display="mailto:bvo-4@yanedex.ru"/>
    <hyperlink ref="F792" r:id="rId138" display="mailto:irina.buldaeva@yandex.ru"/>
    <hyperlink ref="F794" r:id="rId139" display="mailto:valentina-mudjikova@yandex.ru"/>
    <hyperlink ref="H799" r:id="rId140"/>
    <hyperlink ref="H819" r:id="rId141"/>
    <hyperlink ref="H832" r:id="rId142"/>
    <hyperlink ref="H879" r:id="rId143"/>
    <hyperlink ref="H885" r:id="rId144"/>
    <hyperlink ref="H895" r:id="rId145"/>
    <hyperlink ref="F903" r:id="rId146" display="mailto:tyva_school_180@mail.ru"/>
    <hyperlink ref="F904" r:id="rId147" display="mailto:balchar.anna@mail.ru"/>
    <hyperlink ref="H905" r:id="rId148"/>
    <hyperlink ref="H916" r:id="rId149" display="http://www.khsu.ru/vtoroj-vserossijskij-geograficheskij-diktant.htm"/>
    <hyperlink ref="F919" r:id="rId150" display="mailto:gym8gshum@mail.ru"/>
    <hyperlink ref="H919" r:id="rId151" display="http://gymnasium8.ru/"/>
    <hyperlink ref="H924" r:id="rId152"/>
    <hyperlink ref="H927" r:id="rId153" display="http://www.school2-aksay.org.ru/about/news/"/>
    <hyperlink ref="H929" r:id="rId154"/>
    <hyperlink ref="F930" r:id="rId155" display="mailto:svetlana_chakina@mail.ru"/>
    <hyperlink ref="F932" r:id="rId156" display="mailto:aksaykkk@mail.ru"/>
    <hyperlink ref="F933" r:id="rId157"/>
    <hyperlink ref="H933" r:id="rId158"/>
    <hyperlink ref="F936" r:id="rId159" location="search?scope=hdr_to&amp;request=e.perlova%40yandex.ru&amp;fid=4"/>
    <hyperlink ref="H948" r:id="rId160"/>
    <hyperlink ref="H963" r:id="rId161"/>
    <hyperlink ref="H972" r:id="rId162" display="http://c-vs.edusite.ru/p64aa1.html"/>
    <hyperlink ref="H997" r:id="rId163"/>
    <hyperlink ref="H1045" r:id="rId164"/>
    <hyperlink ref="H1070" r:id="rId165"/>
    <hyperlink ref="H1073" r:id="rId166" display="http://vuit.ru/event/index.php?id=18659"/>
    <hyperlink ref="F1079" r:id="rId167" display="mailto:domik_081971@mail.ru"/>
    <hyperlink ref="H1079" r:id="rId168" display="http://kloc2.ru/DswMedia/obraz_achcija.doc"/>
    <hyperlink ref="F1081" r:id="rId169" display="mailto:elena-22s@mail.ru"/>
    <hyperlink ref="F1083" r:id="rId170" display="mailto:moubogsc@mail.ru"/>
    <hyperlink ref="H1083" r:id="rId171" display="http://bogatoe-sosh.ru/joomla/index.php?option=com_content&amp;view=article&amp;id=540:2016-10-31-18-34-36&amp;catid=54:2016-10-31-18-23-59"/>
    <hyperlink ref="F1086" r:id="rId172" display="mailto:Mar050278@yandex.ru"/>
    <hyperlink ref="F1107" r:id="rId173" display="mailto:rech_n_i@school655.ru"/>
    <hyperlink ref="F1111" r:id="rId174" display="mailto:stpetergof-lib@yandex.ru"/>
    <hyperlink ref="H1111" r:id="rId175" display="https://vk.com/bibl.gushina?w=wall-48923978_2911%2Fall"/>
    <hyperlink ref="F1116" r:id="rId176" display="mailto:elena_dzidzadze@mail.ru"/>
    <hyperlink ref="F1118" r:id="rId177" display="mailto:s427@ya.ru"/>
    <hyperlink ref="H1120" r:id="rId178"/>
    <hyperlink ref="H1121" r:id="rId179"/>
    <hyperlink ref="H1128" r:id="rId180" display="http://www.stgt.ru/"/>
    <hyperlink ref="H1144" r:id="rId181" display="http://www.iroso.ru/index.php/1066-20-noyabrya-2016-goda-sostoitsya-obrazovatelnaya-aktsiya-vserossijskij-geograficheskij-diktant"/>
    <hyperlink ref="H1156" r:id="rId182" display="http://soch3-nev.ru/p48aa1.html"/>
    <hyperlink ref="H1163" r:id="rId183" display="http://uglschool5.ru/content/vserossiiskii-geograficheskii-diktant"/>
    <hyperlink ref="F1192" r:id="rId184" display="mailto:centr_o@mail.ru"/>
    <hyperlink ref="H1192" r:id="rId185" display="http://tsentr-obrazovaniya.ru/obyavleniya/"/>
    <hyperlink ref="H1199" r:id="rId186" display="http://school-13.edusite.ru/p251aa1.html"/>
    <hyperlink ref="H1200" r:id="rId187"/>
    <hyperlink ref="H1202" r:id="rId188"/>
    <hyperlink ref="H1205" r:id="rId189"/>
    <hyperlink ref="F1212" r:id="rId190" display="mailto:oth1959@mail.ru"/>
    <hyperlink ref="F1215" r:id="rId191" display="mailto:adm@шк8.рф"/>
    <hyperlink ref="F1216" r:id="rId192" display="mailto:mousosh11@list.ru"/>
    <hyperlink ref="F1217" r:id="rId193" display="mailto:school92007@mail.ru"/>
    <hyperlink ref="H1217" r:id="rId194"/>
    <hyperlink ref="F1218" r:id="rId195" display="mailto:603101@inbox.ru"/>
    <hyperlink ref="F1219" r:id="rId196" display="mailto:school-13@bk.ru"/>
    <hyperlink ref="F1220" r:id="rId197" display="mailto:603111@mail.ru"/>
    <hyperlink ref="F1221" r:id="rId198" display="mailto:MOY_SOH_N15@mail.ru"/>
    <hyperlink ref="F1222" r:id="rId199" display="mailto:azischool@mail.ru"/>
    <hyperlink ref="F1223" r:id="rId200" display="mailto:turizmnt@mail.ru"/>
    <hyperlink ref="F1224" r:id="rId201" display="mailto:turizmnt@mail.ru"/>
    <hyperlink ref="F1225" r:id="rId202" display="mailto:turizmnt@mail.ru"/>
    <hyperlink ref="H1233" r:id="rId203"/>
    <hyperlink ref="F1252" r:id="rId204" display="mailto:tatyana5162@yandex.ru"/>
    <hyperlink ref="F1259" r:id="rId205" display="mailto:bondschool@yandex.ru"/>
    <hyperlink ref="H1268" r:id="rId206"/>
    <hyperlink ref="H1276" r:id="rId207"/>
    <hyperlink ref="H1281" r:id="rId208"/>
    <hyperlink ref="F1309" r:id="rId209" display="mailto:elena-nagovie@rambler.ru"/>
    <hyperlink ref="F1311" r:id="rId210" display="mailto:irinka14.08@mail.ru"/>
    <hyperlink ref="F1313" r:id="rId211" display="mailto:r.2chkin@yandex.ru"/>
    <hyperlink ref="H1316" r:id="rId212"/>
    <hyperlink ref="H1320" r:id="rId213"/>
    <hyperlink ref="F1335" r:id="rId214" display="mailto:marina.stypnikova.75@gmail.com"/>
    <hyperlink ref="H1338" r:id="rId215" display="https://www.utmn.ru/presse/novosti/obshchestvo-i-kultura/293914/"/>
    <hyperlink ref="H1339" r:id="rId216" display="https://www.utmn.ru/inzem/novosti/294048/"/>
    <hyperlink ref="F1348" r:id="rId217" display="mailto:chebanenko.tatyana@mail.ru"/>
    <hyperlink ref="F1349" r:id="rId218" display="mailto:school8ishim@mail.ru"/>
    <hyperlink ref="F1350" r:id="rId219" display="mailto:school-91@mail.ru"/>
    <hyperlink ref="H1360" r:id="rId220"/>
    <hyperlink ref="F1372" r:id="rId221" display="mailto:geofak54@yandex.ru"/>
    <hyperlink ref="H1390" r:id="rId222"/>
    <hyperlink ref="F1406" r:id="rId223" display="mailto:alla.akhmietova@mail.ru"/>
    <hyperlink ref="F1412" r:id="rId224" display="mailto:zulfiya_batrshin@mail.ru"/>
    <hyperlink ref="H1427" r:id="rId225" display="http://www.sosh1-vurnar.edu21.cap.ru/?t=adv&amp;eduid=4281&amp;adv=27714"/>
    <hyperlink ref="H1438" r:id="rId226"/>
    <hyperlink ref="H1442" r:id="rId227" display="http://www.obrazov-krchet.edu21.cap.ru/?t=adv&amp;eduid=1203&amp;adv=27708"/>
    <hyperlink ref="H1449" r:id="rId228"/>
    <hyperlink ref="H1455" r:id="rId229"/>
    <hyperlink ref="H1456" r:id="rId230"/>
    <hyperlink ref="F169" r:id="rId231"/>
  </hyperlinks>
  <pageMargins left="0.7" right="0.7" top="0.75" bottom="0.75" header="0.3" footer="0.3"/>
  <pageSetup paperSize="9" orientation="portrait" r:id="rId2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Пекуровская Эллина Александровна</dc:creator>
  <cp:lastModifiedBy>Маслова Ирина Сергеевна</cp:lastModifiedBy>
  <dcterms:created xsi:type="dcterms:W3CDTF">2016-11-08T17:09:07Z</dcterms:created>
  <dcterms:modified xsi:type="dcterms:W3CDTF">2016-11-09T10:49:58Z</dcterms:modified>
</cp:coreProperties>
</file>